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75" windowHeight="8520" tabRatio="598" activeTab="0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  <sheet name="f 5" sheetId="6" r:id="rId6"/>
  </sheets>
  <definedNames>
    <definedName name="_xlfn.IFERROR" hidden="1">#NAME?</definedName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<sst xmlns="http://schemas.openxmlformats.org/spreadsheetml/2006/main" count="560" uniqueCount="489">
  <si>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</si>
  <si>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</si>
  <si>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</si>
  <si>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</si>
  <si>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</si>
  <si>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</si>
  <si>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</si>
  <si>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</si>
  <si>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</si>
  <si>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</si>
  <si>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</si>
  <si>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</si>
  <si>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</si>
  <si>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</si>
  <si>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</si>
  <si>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</si>
  <si>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</si>
  <si>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</si>
  <si>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</si>
  <si>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</si>
  <si>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</si>
  <si>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</si>
  <si>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</si>
  <si>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</si>
  <si>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</si>
  <si>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</si>
  <si>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</si>
  <si>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</si>
  <si>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</si>
  <si>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</si>
  <si>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</si>
  <si>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</si>
  <si>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</si>
  <si>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</si>
  <si>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</si>
  <si>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</si>
  <si>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</si>
  <si>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</si>
  <si>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</si>
  <si>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</si>
  <si>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</si>
  <si>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</si>
  <si>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</si>
  <si>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</si>
  <si>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</si>
  <si>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</si>
  <si>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</si>
  <si>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</si>
  <si>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</si>
  <si>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</si>
  <si>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</si>
  <si>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</si>
  <si>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</si>
  <si>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</si>
  <si>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</si>
  <si>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</si>
  <si>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</si>
  <si>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</si>
  <si>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</si>
  <si>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</si>
  <si>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</si>
  <si>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</si>
  <si>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</si>
  <si>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</si>
  <si>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</si>
  <si>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</si>
  <si>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</si>
  <si>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</si>
  <si>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</si>
  <si>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</si>
  <si>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</si>
  <si>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</si>
  <si>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</si>
  <si>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</si>
  <si>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</si>
  <si>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</si>
  <si>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</si>
  <si>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</si>
  <si>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</si>
  <si>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</si>
  <si>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</si>
  <si>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</si>
  <si>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</si>
  <si>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</si>
  <si>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</si>
  <si>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</si>
  <si>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</si>
  <si>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</si>
  <si>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</si>
  <si>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</si>
  <si>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</si>
  <si>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</si>
  <si>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</si>
  <si>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</si>
  <si>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</si>
  <si>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</si>
  <si>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</si>
  <si>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</si>
  <si>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</si>
  <si>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</si>
  <si>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</si>
  <si>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</si>
  <si>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</si>
  <si>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</si>
  <si>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</si>
  <si>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</si>
  <si>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</si>
  <si>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</si>
  <si>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</si>
  <si>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</si>
  <si>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</si>
  <si>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</si>
  <si>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</si>
  <si>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</si>
  <si>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</si>
  <si>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</si>
  <si>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</si>
  <si>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</si>
  <si>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</si>
  <si>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</si>
  <si>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</si>
  <si>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</si>
  <si>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</si>
  <si>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</si>
  <si>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</si>
  <si>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</si>
  <si>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</si>
  <si>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</si>
  <si>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</si>
  <si>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</si>
  <si>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</si>
  <si>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</si>
  <si>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</si>
  <si>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</si>
  <si>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</si>
  <si>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</si>
  <si>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</si>
  <si>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</si>
  <si>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</si>
  <si>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</si>
  <si>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</si>
  <si>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</si>
  <si>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</si>
  <si>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</si>
  <si>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</si>
  <si>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</si>
  <si>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</si>
  <si>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</si>
  <si>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</si>
  <si>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</si>
  <si>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</si>
  <si>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</si>
  <si>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</si>
  <si>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</si>
  <si>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</si>
  <si>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</si>
  <si>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</si>
  <si>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</si>
  <si>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</si>
  <si>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</si>
  <si>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</si>
  <si>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</si>
  <si>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</si>
  <si>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</si>
  <si>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</si>
  <si>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</si>
  <si>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</si>
  <si>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</si>
  <si>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</si>
  <si>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</si>
  <si>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</si>
  <si>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</si>
  <si>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</si>
  <si>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</si>
  <si>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</si>
  <si>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</si>
  <si>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</si>
  <si>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</si>
  <si>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</si>
  <si>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</si>
  <si>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</si>
  <si>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</si>
  <si>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</si>
  <si>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</si>
  <si>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</si>
  <si>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</si>
  <si>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</si>
  <si>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</si>
  <si>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</si>
  <si>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</si>
  <si>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</si>
  <si>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</si>
  <si>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</si>
  <si>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</si>
  <si>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</si>
  <si>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</si>
  <si>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</si>
  <si>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</si>
  <si>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</si>
  <si>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</si>
  <si>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</si>
  <si>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</si>
  <si>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</si>
  <si>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</si>
  <si>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</si>
  <si>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</si>
  <si>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</si>
  <si>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</si>
  <si>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</si>
  <si>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</si>
  <si>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</si>
  <si>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</si>
  <si>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</si>
  <si>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</si>
  <si>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</si>
  <si>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</si>
  <si>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</si>
  <si>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</si>
  <si>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</si>
  <si>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</si>
  <si>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</si>
  <si>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</si>
  <si>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</si>
  <si>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</si>
  <si>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</si>
  <si>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</si>
  <si>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</si>
  <si>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</si>
  <si>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</si>
  <si>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</si>
  <si>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</si>
  <si>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</si>
  <si>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</si>
  <si>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</si>
  <si>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</si>
  <si>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</si>
  <si>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</si>
  <si>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</si>
  <si>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</si>
  <si>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</si>
  <si>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</si>
  <si>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</si>
  <si>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</si>
  <si>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</si>
  <si>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</si>
  <si>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</si>
  <si>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</si>
  <si>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1. ØÝ³óáñ¹Á Ý³Ëáñ¹ Å³Ù³Ý³Ï³ßñç³ÝÇ ëÏ½µáõÙ                                                     ³é 01 ÑáõÝí³ñÇ 2017Ã. (ëïáõ·í³Í)</t>
  </si>
  <si>
    <t>9. ØÝ³óáñ¹Á Ý³Ëáñ¹ Å³Ù³Ý³Ï³ßñç³ÝÇ ëÏ½µáõÙ                                                     ³é 01 ÑáõÝí³ñÇ 2018Ã. (ëïáõ·í³Í)</t>
  </si>
  <si>
    <t>9.1. Ð³ßí³å³Ñ³Ï³Ý Ñ³ßí³éÙ³Ý ù³Õ³ù³Ï³ÝáõÃÛ³Ý ÷á÷áËáõÃÛáõÝÝ»ñÇ ÁÝ¹Ñ³Ýáõñ ³ñ¹ÛáõÝùÁ ¨ ¿³Ï³Ý ëË³ÉÝ»ñÇ ×ß·ñïáõÙÁ /ՀՀՄՍ 9 ի ազդեցություն/</t>
  </si>
  <si>
    <t>2018_March</t>
  </si>
  <si>
    <t>Ð²ìºÈì²Ì 3
Ð³Û³ëï³ÝÇ Ð³Ýñ³å»ïáõÃÛ³Ý Ï»ÝïñáÝ³Ï³Ý µ³ÝÏÇ ËáñÑñ¹Ç
2008 Ãí³Ï³ÝÇ ÝáÛ»Ùµ»ñÇ 4-Ç ÃÇí 298-ÜáñáßÙ³Ý</t>
  </si>
  <si>
    <t>Ò¨ 5</t>
  </si>
  <si>
    <t>ì³ñÏ³ÛÇÝ Ï³½Ù³Ï»ñåáõÃÛ³Ý  »Ï³ÙáõïÝ»ñÇ ¨ Í³Ëë»ñÇ í»ñ³µ»ñÛ³É</t>
  </si>
  <si>
    <t>ì³ñÏ³ÛÇÝ Ï³½Ù³Ï»ñåáõÃÛ³Ý ³Ýí³ÝáõÙÁ</t>
  </si>
  <si>
    <t>§²é³çÇÝ ÑÇ÷áÃ»ù³ÛÇÝ ÁÝÏ»ñáõÃÛáõÝ¦  àôìÎ</t>
  </si>
  <si>
    <t>²Ùë³ÃÇíÁ</t>
  </si>
  <si>
    <t>Ã. -Çó</t>
  </si>
  <si>
    <t>Ã.</t>
  </si>
  <si>
    <t>Ñ³½.¹ñ³Ù</t>
  </si>
  <si>
    <t>Ü³Ëáñ¹ Å³Ù³Ý³-Ï³ßñç³Ý</t>
  </si>
  <si>
    <t>1. îàÎàê²ÚÆÜ ºÎ²ØàôîÜºð</t>
  </si>
  <si>
    <t>´³ÝÏ³ÛÇÝ Ñ³ßÇíÝ»ñÇó</t>
  </si>
  <si>
    <t>1.1.1</t>
  </si>
  <si>
    <t xml:space="preserve">   è»½Ç¹»Ýï µ³ÝÏ»ñÇó</t>
  </si>
  <si>
    <t>1.1.2</t>
  </si>
  <si>
    <t xml:space="preserve">   àã é»½Ç¹»Ýï µ³ÝÏ»ñÇó</t>
  </si>
  <si>
    <t>²é¨ïñ³ÛÇÝ µ³ÝÏ»ñáõÙ ¨ ³ÛÉ ýÇÝ³Ýë³Ï³Ý Ï³½Ù³Ï»ñåáõÃÛáõÝÝ»ñáõÙ ï»Õ³µ³ßËí³Í ÙÇçáóÝ»ñÇó ëï³óí³Í ïáÏáëÝ»ñ</t>
  </si>
  <si>
    <t>1.2.1</t>
  </si>
  <si>
    <t xml:space="preserve">  è»½Ç¹»Ýï µ³ÝÏ»ñÇó</t>
  </si>
  <si>
    <t>1.2.2</t>
  </si>
  <si>
    <t xml:space="preserve">  è»½Ç¹»Ýï ³ÛÉ ýÇÝ³Ýë³Ï³Ý Ï³½Ù³Ï»ñåáõÃÛáõÝÝ»ñÇó</t>
  </si>
  <si>
    <t>1.2.3</t>
  </si>
  <si>
    <t xml:space="preserve">  àã é»½Ç¹»Ýï µ³ÝÏ»ñÇó ¨ ³ÛÉ ýÇÝ³Ýë³Ï³Ý Ï³½Ù³Ï»ñåáõÃÛáõÝÝ»ñÇó</t>
  </si>
  <si>
    <t>îÝï»ëáõÃÛ³ÝÁ ïñí³Í í³ñÏ»ñÇó</t>
  </si>
  <si>
    <t>1.3.1</t>
  </si>
  <si>
    <t xml:space="preserve">  è»½Ç¹»Ýï Çñ³í³µ³Ý³Ï³Ý ³ÝÓ³ÝóÇó ¨ ÑÇÙÝ³ñÏÝ»ñÇó</t>
  </si>
  <si>
    <t>1.3.2</t>
  </si>
  <si>
    <t xml:space="preserve">  è»½Ç¹»Ýï ýÇ½ÇÏ³Ï³Ý ³ÝÓ³ÝóÇó ¨ ³ÝÑ³ï Ó»éÝ³ñÏ³ï»ñ»ñÇó</t>
  </si>
  <si>
    <t>1.3.3</t>
  </si>
  <si>
    <t xml:space="preserve">  àã é»½Ç¹»Ýï ÑÇÙÝ³ñÏÝ»ñÇó,³ÝÑ³ï Ó»éÝ³ñÏ³ï»ñ»ñÇó, Çñ³í³µ³Ý³Ï³Ý ¨ ýÇ½ÇÏ³Ï³Ý ³ÝÓ³ÝóÇó</t>
  </si>
  <si>
    <r>
      <t xml:space="preserve"> </t>
    </r>
    <r>
      <rPr>
        <sz val="10"/>
        <rFont val="Arial Armenian"/>
        <family val="2"/>
      </rPr>
      <t>àã é»½Ç¹»Ýï µ³ÝÏ»ñÇÝ ïñ³Ù³¹ñí³Í</t>
    </r>
    <r>
      <rPr>
        <b/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û</t>
    </r>
    <r>
      <rPr>
        <sz val="10"/>
        <rFont val="Arial Armenian"/>
        <family val="2"/>
      </rPr>
      <t>í»ñÝ³ÛÃÇó ëï³óí³Í ïáÏáëÝ»ñ</t>
    </r>
  </si>
  <si>
    <t>ì³ñÏ³ÛÇÝ ù³ñï»ñÇó ëï³óí³Í ïáÏáëÝ»ñ</t>
  </si>
  <si>
    <t>1.5.1</t>
  </si>
  <si>
    <t>1.5.2</t>
  </si>
  <si>
    <t>1.5.3</t>
  </si>
  <si>
    <t xml:space="preserve">  àã é»½Ç¹»Ýï Çñ³í³µ³Ý³Ï³Ý ³ÝÓ³ÝóÇó ¨ ÑÇÙÝ³ñÏÝ»ñÇó</t>
  </si>
  <si>
    <t>1.5.4</t>
  </si>
  <si>
    <t xml:space="preserve"> àã é»½Ç¹»Ýï ýÇ½ÇÏ³Ï³Ý ³ÝÓ³ÝóÇó ¨ ³ÝÑ³ï Ó»éÝ³ñÏ³ï»ñ»ñÇó</t>
  </si>
  <si>
    <t xml:space="preserve">²ßË³ï³ÏÇóÝ»ñÇÝ ïñ³Ù³¹ñí³Í ÙÇçáóÝ»ñÇó </t>
  </si>
  <si>
    <t>ì³ñÏ³ÛÇÝ Ï³½Ù³Ï»ñåáõÃÛ³Ý Ñ»ï Ï³åí³Í ³ÝÓ³Ýó Ùáï ï»Õ³µ³Ëßí³Í ÙÇçáóÝ»ñÇóª µ³ÝÏ³ÛÇÝ Ñ³ßÇíÝ»ñÇó, ³í³Ý¹Ý»ñÇó, í³ñÏ»ñÇó ¨ ³ÛÉ ÷áË³éáõÃÛáõÝÝ»ñÇó</t>
  </si>
  <si>
    <t>1.7.1</t>
  </si>
  <si>
    <t xml:space="preserve">  è»½Ç¹»Ýï</t>
  </si>
  <si>
    <t>1.7.2</t>
  </si>
  <si>
    <t xml:space="preserve">  àã é»½Ç¹»Ýï</t>
  </si>
  <si>
    <t>ä»ï³Ï³Ý ·³ÝÓ³å»ï³Ï³Ý ³ñÅ»ÃÕÃ»ñÇó ëï³óí³Í ïáÏáëÝ»ñ</t>
  </si>
  <si>
    <t>1.8.1</t>
  </si>
  <si>
    <t>1.8.2</t>
  </si>
  <si>
    <t>²ñÅáõÃ³ÛÇÝ ëíáåÇó ¨ é»åá Ñ³Ù³Ó³ÛÝ³·ñ»ñÇó ëï³óí³Í ïáÏáëÝ»ñ</t>
  </si>
  <si>
    <t>1.9.1</t>
  </si>
  <si>
    <t>1.9.2</t>
  </si>
  <si>
    <t>´³ÝÏ»ñÇ ¨ ³ÛÉ ýÇÝ³Ýë³Ï³Ý Ï³½Ù³Ï»ñåáõÃÛáõÝÝ»ñÇ ÏáÕÙÇó ÃáÕ³ñÏí³Í ³ñÅ»ÃÕÃ»ñÇó ëï³óí³Í ïáÏáëÝ»ñ</t>
  </si>
  <si>
    <t>1.10.1</t>
  </si>
  <si>
    <t>1.10.2</t>
  </si>
  <si>
    <t>Î³½Ù³Ï»ñåáõÃÛáõÝÝ»ñÇ ÏáÕÙÇó ÃáÕ³ñÏí³Í ³ñÅ»ÃÕÃ»ñÇó ëï³óí³Í ïáÏáëÝ»ñ</t>
  </si>
  <si>
    <t>1.11.2</t>
  </si>
  <si>
    <t>üÇÝ³Ýë³Ï³Ý í³ñÓ³Ï³ÉáõÃÛáõÝÇó ëï³óí³Í ïáÏáëÝ»ñ</t>
  </si>
  <si>
    <t>1.12.1</t>
  </si>
  <si>
    <t>1.12.2</t>
  </si>
  <si>
    <t>²ÛÉ ïáÏáë³ÛÇÝ »Ï³ÙáõïÝ»ñ</t>
  </si>
  <si>
    <t>1.13.1</t>
  </si>
  <si>
    <t>1.13.2</t>
  </si>
  <si>
    <t>ÀÝ¹³Ù»ÝÁ ïáÏáë³ÛÇÝ »Ï³ÙáõïÝ»ñ</t>
  </si>
  <si>
    <t>2. îáÏáë³ÛÇÝ Í³Ëë»ñ</t>
  </si>
  <si>
    <r>
      <t>ò</t>
    </r>
    <r>
      <rPr>
        <sz val="10"/>
        <rFont val="Arial Armenian"/>
        <family val="2"/>
      </rPr>
      <t>å³Ñ³Ýç ÷áË³éáõÃÛáõÝÝ»ñÇ ¹ÇÙ³ó í×³ñí³Í ïáÏáëÝ»ñ</t>
    </r>
  </si>
  <si>
    <t>2.1.1</t>
  </si>
  <si>
    <t xml:space="preserve">  è»½Ç¹»Ýï Çñ³í³µ³Ý³Ï³Ý ³ÝÓ³Ýó ¨ ÑÇÙÝ³ñÏÝ»ñÇ ÷áË³éáõÃÛáõÝÝ»ñÇ</t>
  </si>
  <si>
    <t>2.1.2</t>
  </si>
  <si>
    <t xml:space="preserve">  è»½Ç¹»Ýï Ù³ëÝ³ÏÇóÝ»ñÇ ÷áË³éáõÃÛáõÝÝ»ñÇ</t>
  </si>
  <si>
    <t>2.1.3</t>
  </si>
  <si>
    <t xml:space="preserve">  è»½Ç¹»Ýï ³ÝÑ³ï Ó»éÝ³ñÏ³ï»ñ»ñÇ ÷áË³éáõÃÛáõÝÝ»ñÇ</t>
  </si>
  <si>
    <t>2.1.4</t>
  </si>
  <si>
    <r>
      <t xml:space="preserve">  è»½Ç¹»Ýï áã ³é¨ïñ³ÛÇÝ Çñ³í³µ³Ý³Ï³Ý ³ÝÓ³Ýó</t>
    </r>
    <r>
      <rPr>
        <sz val="10"/>
        <color indexed="10"/>
        <rFont val="Arial Armenian"/>
        <family val="2"/>
      </rPr>
      <t xml:space="preserve"> </t>
    </r>
    <r>
      <rPr>
        <sz val="10"/>
        <rFont val="Arial Armenian"/>
        <family val="2"/>
      </rPr>
      <t>÷áË³éáõÃÛáõÝÝ»ñÇ</t>
    </r>
  </si>
  <si>
    <t>2.1.5</t>
  </si>
  <si>
    <t xml:space="preserve">  àã é»½Ç¹»Ýï Ù³ëÝ³ÏÇóÝ»ñó</t>
  </si>
  <si>
    <t>2.1.6</t>
  </si>
  <si>
    <t xml:space="preserve">  àã é»½Ç¹»ÝïÝ»ñÇ ÷áË³éáõÃÛáõÝÝ»ñÇ</t>
  </si>
  <si>
    <t>²ñÅáõÃ³ÛÇÝ ëíáåÇ ¨ é»åá Ñ³Ù³Ó³ÛÝ³·ñ»ñÇ ¹ÇÙ³ó í×³ñí³Í ïáÏáëÝ»ñ</t>
  </si>
  <si>
    <t>2.2.1</t>
  </si>
  <si>
    <t>2.2.2</t>
  </si>
  <si>
    <t>²é¨ïñ³ÛÇÝ µ³ÝÏ»ñÇó ¨ ³ÛÉ ýÇÝ³Ýë³Ï³Ý Ï³½Ù³Ï»ñåáõÃÛáõÝÝ»ñÇó Ý»ñ·ñ³í³Í ÙÇçáóÝ»ñÇ ¹ÇÙ³ó í×³ñí³Í ïáÏáëÝ»ñ</t>
  </si>
  <si>
    <t>2.3.1</t>
  </si>
  <si>
    <t>2.3.2</t>
  </si>
  <si>
    <r>
      <t xml:space="preserve">  è»½Ç¹»Ýï </t>
    </r>
    <r>
      <rPr>
        <sz val="10"/>
        <rFont val="Arial Armenian"/>
        <family val="2"/>
      </rPr>
      <t>ýÇÝ³Ýë³Ï³Ý Ï³½Ù³Ï»ñåáõÃÛáõÝÝ»ñÇó</t>
    </r>
  </si>
  <si>
    <t>2.3.3</t>
  </si>
  <si>
    <t>Ä³ÙÏ»ï³ÛÇÝ  ÷áË³éáõÃÛáõÝÝ»ñÇ ¹ÇÙ³ó í×³ñí³Í  ïáÏáëÝ»ñ</t>
  </si>
  <si>
    <t>2.4.1</t>
  </si>
  <si>
    <t xml:space="preserve">  è»½Ç¹»Ýï Çñ³í³µ³Ý³Ï³Ý ³ÝÓ³Ýó ¨ ÑÇÙÝ³ñÏÝ»ñÇ  ÷áË³éáõÃÛáõÝÝ»ñÇ</t>
  </si>
  <si>
    <t>2.4.2</t>
  </si>
  <si>
    <t>2.4.3</t>
  </si>
  <si>
    <t>2.4.4</t>
  </si>
  <si>
    <t xml:space="preserve">  è»½Ç¹»Ýï áã ³é¨ïñ³ÛÇÝ Çñ³í³µ³Ý³Ï³Ý ³ÝÓ³Ýó ÷áË³éáõÃÛáõÝÝ»ñÇ</t>
  </si>
  <si>
    <t>2.4.5</t>
  </si>
  <si>
    <t xml:space="preserve">  àã é»½Ç¹»Ýï Ù³ëÝ³ÏÇóÝ»ñÇ ÷áË³éáõÃÛáõÝÝ»ñÇ</t>
  </si>
  <si>
    <t>2.4.6</t>
  </si>
  <si>
    <t xml:space="preserve">  ²ÛÉ áã é»½Ç¹»ÝïÝ»ñÇ ÷áË³éáõÃÛáõÝÝ»ñÇ</t>
  </si>
  <si>
    <t>îáÏáë³ÛÇÝ Í³Ëë»ñ Ð³Û³ëï³ÝÇ Ð³Ýñ³å»ïáõÃÛ³Ý  Ï³é³í³ñáõÃÛ³Ý  ¨ ³ÛÉ å»ïáõÃÛáõÝÝ»ñÇ Ï³é³í³ñáõÃÛáõÝÝÝ»ñÇ ÝÏ³ïÙ³Ùµ å³ñï³íáñáõÃÛáõÝÝ»ñÇ ¹ÇÙ³ó</t>
  </si>
  <si>
    <t>2.5.1</t>
  </si>
  <si>
    <t xml:space="preserve">  ¶³ÝÓ³å»ï³ñ³ÝÇó ëï³óí³Í í³ñÏ»ñÇ ¹ÇÙ³ó</t>
  </si>
  <si>
    <t>2.5.2</t>
  </si>
  <si>
    <t>ÐÐ Ï³é³í³ñáõÃÛ³Ý ÝÏ³ïÙ³Ùµ ³ÛÉ å³ñï³íáñáõÃÛáõÝÝ»ñÇ ¹ÇÙ³ó</t>
  </si>
  <si>
    <t>2.5.3</t>
  </si>
  <si>
    <t>î»Õ³Ï³Ý ÇÝùÝ³Ï³é³í³ñÙ³Ý Ù³ñÙÇÝÝÝ»ñÇ ÝÏ³ïÙ³Ùµ ³ÛÉ å³ñï³íáñáõÃÛáõÝÝ»ñÇ ¹ÇÙ³ó</t>
  </si>
  <si>
    <t>2.5.4</t>
  </si>
  <si>
    <t>²ÛÉ å»ïáõÃÛáõÝÝ»ñÇ Ï³é³í³ñáõÃÛáõÝÝ»ñÇ ÝÏ³ïÙ³Ùµ å³ñï³íáñáõÃÛáõÝÝ»ñÇ ¹ÇÙ³ó</t>
  </si>
  <si>
    <t>ØÇç³½·³ÛÇÝ ýÇÝ³Ýë³Ï³Ý Ï³½Ù³Ï»ñåáõÃÛáõÝÝ»ñÇó Ý»ñ·ñ³í³Í ÙÇçáóÝ»ñÇ ¹ÇÙ³ó í×³ñí³Í ïáÏáëÝ»ñ</t>
  </si>
  <si>
    <t>úí»ñ¹ñ³ýïÝ»ñÇ ¨ í³ñÏ³ÛÇÝ ·Í»ñÇ ¹ÇÙ³ó í×³ñí³Í ïáÏáëÝ»ñ</t>
  </si>
  <si>
    <t>2.7.1</t>
  </si>
  <si>
    <t>è»½Ç¹»Ýï</t>
  </si>
  <si>
    <t>2.7.2</t>
  </si>
  <si>
    <t>àã é»½Ç¹»Ýï</t>
  </si>
  <si>
    <t>îáÏáë³ÛÇÝ Í³Ëë»ñ í³ñÏ³ÛÇÝ Ï³½Ù³Ï»ñåáõÃÛ³Ý ÏáÕÙÇó ÃáÕ³ñÏí³Í ³ñÅ»ÃÕÃ»ñÇ ¹ÇÙ³ó</t>
  </si>
  <si>
    <t>üÇÝ³Ýë³Ï³Ý í³ñÓ³Ï³ÉáõÃÛ³Ý ¹ÇÙ³ó í×³ñí³Í ïáÏáëÝ»ñ</t>
  </si>
  <si>
    <t>2.9.1</t>
  </si>
  <si>
    <t>2.9.2</t>
  </si>
  <si>
    <t>²ÛÉ ïáÏáë³ÛÇÝ Í³Ëë»ñ</t>
  </si>
  <si>
    <t>2.11.1</t>
  </si>
  <si>
    <t>2.12.2</t>
  </si>
  <si>
    <t>ÀÝ¹³Ù»ÝÁ ïáÏáë³ÛÇÝ Í³Ëë»ñ</t>
  </si>
  <si>
    <t>¼áõï ïáÏáë³ÛÇÝ »Ï³ÙáõïÝ»ñ</t>
  </si>
  <si>
    <t>3. àã ïáÏáë³ÛÇÝ »Ï³ÙáõïÝ»ñ</t>
  </si>
  <si>
    <t>êï³óí³Í ÙÇçÝáñ¹³í×³ñÝ»ñ</t>
  </si>
  <si>
    <t xml:space="preserve">   3.1.1</t>
  </si>
  <si>
    <t xml:space="preserve">   3.1.2</t>
  </si>
  <si>
    <t>ºñ³ßËÇùÝ»ñÇó, ÑáÅ³ñ³·ñ»ñáí, Ñ³í³ï³ñÙ³·ñ³ÛÇÝ Ï³é³í³ñÙ³Ý ·áñÍ³éÝáõÃÛáõÝÝ»ñÇó ëï³óí³Í »Ï³ÙáõïÝ»ñ</t>
  </si>
  <si>
    <t xml:space="preserve">   3.2.1</t>
  </si>
  <si>
    <t xml:space="preserve">   3.2.2</t>
  </si>
  <si>
    <t>Ð»ç³íáñÙ³Ý ³Í³ÝóÛ³É ·áñÍÇùÝ»ñÇó ½áõï »Ï³ÙáõïÝ»ñ</t>
  </si>
  <si>
    <t>3.3.1</t>
  </si>
  <si>
    <t>3.3.2</t>
  </si>
  <si>
    <t>ü³ÏïáñÇÝ·Çó ëï³óí³Í ½áõï »Ï³ÙáõïÝ»ñ</t>
  </si>
  <si>
    <t>3.4.1</t>
  </si>
  <si>
    <t>3.4.2</t>
  </si>
  <si>
    <t>²ÛÉ Ï³½Ù³Ï»ñåáõÃÛáõÝÝ»ñáõÙ Ý»ñ¹ñáõÙÝ»ñÇó ëï³óí³Í »Ï³ÙáõïÝ»ñ</t>
  </si>
  <si>
    <t>3.5.1</t>
  </si>
  <si>
    <t xml:space="preserve">   Ü»ñ¹ñáõÙÝ»ñÇó ß³Ñ³µ³ÅÇÝÝ»ñ</t>
  </si>
  <si>
    <t>3.5.2</t>
  </si>
  <si>
    <t xml:space="preserve">   ²ëáóÇ³óí³Í Ï³½Ù³Ï»ñåáõÃÛáõÝÝ»ñáõÙ Ý»ñ¹ñáõÙÝ»ñÇó ½áõï ß³ÑáõÛÃ / íÝ³ë</t>
  </si>
  <si>
    <t>3.5.3</t>
  </si>
  <si>
    <t xml:space="preserve">   Ð³Ù³ï»Õ í»ñ³ÑëÏíáÕ ÙÇ³íáñÝ»ñáõÙ Ý»ñ¹ñáõÙÝ»ñÇó ½áõï ß³ÑáõÛÃ / íÝ³ë</t>
  </si>
  <si>
    <t>3.5.4</t>
  </si>
  <si>
    <t xml:space="preserve">   ¸áõëïñ µ³ÝÏ»ñáõÙ ¨ í³ñÏ³ÛÇÝ Ï³½Ù³Ï»ñåáõÃÛáõÝÝ»ñáõÙ Ý»ñ¹ñáõÙÝ»ñÇó ½áõï ß³ÑáõÛÃ / íÝ³ë</t>
  </si>
  <si>
    <t>3.5.5</t>
  </si>
  <si>
    <t xml:space="preserve">   ²ÛÉ ¹áõëïñ ÁÝÏ»ñáõÃÛáõÝÝ»ñáõÙ Ý»ñ¹ñáõÙÝ»ñÇó ½áõï ß³ÑáõÛÃ / íÝ³ë</t>
  </si>
  <si>
    <t>²ñÅ»ÃÕÃ»ñÇ í³×³éùÇó ëï³óí³Í ½áõï »Ï³ÙáõïÝ»ñ</t>
  </si>
  <si>
    <t xml:space="preserve">   3.6.1</t>
  </si>
  <si>
    <t xml:space="preserve">  è»½Ç¹»ÝïÇóª å»ï³Ï³Ý ³ñÅ»ÃÕÃ»ñÇ ·Íáí</t>
  </si>
  <si>
    <t xml:space="preserve">   3.6.2</t>
  </si>
  <si>
    <t xml:space="preserve">  è»½Ç¹»ÝïÇóª  áã å»ï³Ï³Ý ³ñÅ»ÃÕÃ»ñÇ ·Íáí</t>
  </si>
  <si>
    <t xml:space="preserve">   3.6.3</t>
  </si>
  <si>
    <t xml:space="preserve">  àã é»½Ç¹»ÝïÇóª å»ï³Ï³Ý ³ñÅ»ÃÕÃ»ñÇ ·Íáí</t>
  </si>
  <si>
    <t xml:space="preserve">   3.6.4</t>
  </si>
  <si>
    <t xml:space="preserve">  àã é»½Ç¹»ÝïÇóª  áã å»ï³Ï³Ý ³ñÅ»ÃÕÃ»ñÇ ·Íáí</t>
  </si>
  <si>
    <t>è»åá  Ñ³Ù³Ó³ÛÝ³·ñ»ñáí Ó»éù µ»ñí³Í ³ñÅ»ÃÕÃ»ñÇ í»ñ³í³×³éùÇó ½áõï »Ï³ÙáõïÝ»ñ</t>
  </si>
  <si>
    <t>3.7.1</t>
  </si>
  <si>
    <t xml:space="preserve"> ä»ï³Ï³Ý ³ñÅ»ÃÕÃ»ñÇ í»ñ³í³×³éùÇó ½áõï »Ï³Ùáõï</t>
  </si>
  <si>
    <t>3.7.2</t>
  </si>
  <si>
    <t xml:space="preserve"> à ã å»ï³Ï³Ý ³ñÅ»ÃÕÃ»ñÇ í»ñ³í³×³éùÇó ½áõï »Ï³Ùáõï</t>
  </si>
  <si>
    <t>²ñï³ñÅáõÛÃÇ ³éù áõ í³×³éùÇó ëï³óí³Í ½áõï »Ï³ÙáõïÝ»ñ</t>
  </si>
  <si>
    <t>3.9</t>
  </si>
  <si>
    <t>²ñï³ñÅáõÛÃÇ í»ñ³·Ý³Ñ³ïáõÙÇó ëï³óí³Í ¹ñ³Ï³Ý (µ³ó³ë³Ï³Ý) ÷áË³ñÅ»ù³ÛÇÝ ï³ñµ»ñáõÃÛáõÝ</t>
  </si>
  <si>
    <t>3.10</t>
  </si>
  <si>
    <t>ÐÇÙÝ³Ï³Ý ÙÇçáóÝ»ñÇ ûï³ñáõÙÇó ëï³óí³Í ½áõï »Ï³ÙáõïÝ»ñ</t>
  </si>
  <si>
    <t>ÐÇÙÝ³Ï³Ý ÙÇçáóÝ»ñÇ í»ñ³·Ý³Ñ³ïáõÙÇó ëï³óí³Í ½áõï »Ï³ÙáõïÝ»ñ</t>
  </si>
  <si>
    <t xml:space="preserve">àã ÝÛáõÃ³Ï³Ý ³ÏïÇíÝ»ñÇ ûï³ñáõÙÇó ëï³óí³Í ½áõï »Ï³ÙáõïÝ»ñ </t>
  </si>
  <si>
    <t xml:space="preserve">àã ÝÛáõÃ³Ï³Ý ³ÏïÇíÝ»ñÇ í»ñ³·Ý³Ñ³ïáõÙÇó ëï³óí³Í ½áõï »Ï³ÙáõïÝ»ñ </t>
  </si>
  <si>
    <t>Þ³ÑáõÛÃ/íÝ³ëáí í»ñ³ã³÷íáÕ Çñ³Ï³Ý ³ñÅ»ùáí Ñ³ßí³éíáÕ ¨ Çñ³Ï³Ý ³ñÅ»ùáí  ³ÛÉ Ñ³Ù³å³ñ÷³Ï ýÇÝ³Ýë³Ï³Ý ³ñ¹ÛáõÝùÇ ÙÇçáóáí ã³÷íáÕ ýÇÝ³Ýë³Ï³Ý ³ÏïÇíÝ»ñÇ í»ñ³·Ý³Ñ³ïáõÙÇó ëï³óí³Í ½áõï »Ï³Ùáõï</t>
  </si>
  <si>
    <t>3.14.1</t>
  </si>
  <si>
    <t xml:space="preserve"> ä»ï³Ï³Ý ³ñÅ»ÃÕÃ»ñÇ í»ñ³·Ý³Ñ³ïáõÙÇó ½áõï »Ï³Ùáõï</t>
  </si>
  <si>
    <t>3.14.2</t>
  </si>
  <si>
    <t xml:space="preserve"> àã  å»ï³Ï³Ý ³ñÅ»ÃÕÃ»ñÇ í»ñ³·Ý³Ñ³ïáõÙÇó ½áõï »Ï³Ùáõï</t>
  </si>
  <si>
    <t xml:space="preserve"> Â³ÝÏ³ñÅ»ù Ù»ï³ÕÝ»ñÇ µ³ÝÏ³ÛÇÝ ëï³Ý¹³ñï³óí³Í ÓáõÉ³ÏïáñÝ»ñáí ¨ Ñáõß³¹ñ³ÙÝ»ñáí  ·áñÍ³éÝáõÃÛáõÝÝ»ñÇó ½áõï »Ï³Ùáõï</t>
  </si>
  <si>
    <t>Ü»ñ¹ñáõÙ³ÛÇÝ Í³é³ÛáõÃÛáõÝÝ»ñÇ Ù³ïáõóáõÙÇó ëï³óí³Í ½áõï »Ï³Ùáõï</t>
  </si>
  <si>
    <t>êï³óí³Í ïáõÛÅ»ñ, ïáõ·³ÝùÝ»ñ</t>
  </si>
  <si>
    <t>²ÛÉ áã ïáÏáë³ÛÇÝ »Ï³ÙáõïÝ»ñ</t>
  </si>
  <si>
    <t>ÀÝ¹³Ù»ÝÁ áã ïáÏáë³ÛÇÝ »Ï³ÙáõïÝ»ñ</t>
  </si>
  <si>
    <t>4. àã ïáÏáë³ÛÇÝ Í³Ëë»ñ</t>
  </si>
  <si>
    <t>Ð³ßí³ñÏí³Í ³ßË³ï³í³ñÓ ¨ ¹ñ³Ý Ñ³í³ë³ñ»óí³Í ³ÛÉ í×³ñáõÙÝ»ñ (ïñí³Í ³ÛÉ ÷áËÑ³ïáõóáõÙÝ»ñ ¨ ëáóÇ³É³Ï³Ý å³Ñ³ÝçÝ»ñÇ ýÇÝ³Ýë³íáñáõÙ)</t>
  </si>
  <si>
    <t>¶áñÍáõÕÙ³Ý Í³Ëë»ñ</t>
  </si>
  <si>
    <t>Ð³ïÏ³óáõÙÝ»ñ å³ñï³¹Çñ ëáóÇ³É³Ï³Ý ³å³Ñáí³·ñáõÃÛ³Ý í×³ñáõÙÝ»ñÇ ·Íáí</t>
  </si>
  <si>
    <t>Ð³ñÏ»ñ, ïáõñù»ñ ¨ ³ÛÉ å³ñï³¹Çñ í×³ñÝ»ñ</t>
  </si>
  <si>
    <t>²ÙáñïÇ½³óÇáÝ Ù³ëÑ³ÝáõÙÝ»ñ</t>
  </si>
  <si>
    <t>ì³ñÏ³ÛÇÝ Ï³½Ù³Ï»ñåáõÃÛ³Ý ß»ÝùÇ ¨ ³ÛÉ ÑÇÙÝ³Ï³Ý ÙÇçáóÝ»ñÇ í³ñÓ³Ï³ÉáõÃÛ³Ý  í×³ñ</t>
  </si>
  <si>
    <t>Þ»Ýù»ñÇ ïÝï»ë³Ï³Ý å³Ñå³ÝáõÃÛ³Ý ¨ ³Ýíï³Ý·áõÃÛ³Ý ³å³ÑáíÙ³Ý Í³Ëë»ñ</t>
  </si>
  <si>
    <t>ì³ñÏ»ñÇ ïñ³Ù³¹ñÙ³Ý ¨ í»ñ³¹³ñÓÙ³Ý ·Íáí Í³Ëë»ñ</t>
  </si>
  <si>
    <t>¶áí³½¹³ÛÇÝ,  Ý»ñÏ³Û³óáõóã³Ï³Ý Í³Ëë»ñ</t>
  </si>
  <si>
    <t>¶ñ³ë»ÝÛ³Ï³ÛÇÝ ¨ ïå³·ñ³Ï³Ý Í³Ëë»ñ</t>
  </si>
  <si>
    <t>²áõ¹Çï³ÛÇÝ ¨ ËáñÑñ¹³ïí³Ï³Ý Í³é³ÛáõÃÛáõÝÝ»ñÇ ·Íáí Í³Ëë»ñ</t>
  </si>
  <si>
    <t>ì³ñÏ³ÛÇÝ Ï³½Ù³Ï»ñåáõÃÛ³Ý ë³ñù³íáñáõÙÝ»ñÇ ëå³ë³ñÏÙ³Ý ¨ å³Ñå³ÝÙ³Ý ·Íáí Í³Ëë»ñ</t>
  </si>
  <si>
    <t>îñ³Ýëåáñï³ÛÇÝ Í³Ëë»ñ</t>
  </si>
  <si>
    <t>Î³åÇ ¨ Ñ³Õáñ¹³ÏóÙ³Ý ÙÇçáóÝ»ñÇ ·Íáí Í³Ëë»ñ</t>
  </si>
  <si>
    <t>ì×³ñí³Í ïáõÛÅ»ñ, ïáõ·³ÝùÝ»ñ</t>
  </si>
  <si>
    <t>àõëáõóÙ³Ý Í³Ëë»ñ</t>
  </si>
  <si>
    <t xml:space="preserve">  4.16.1</t>
  </si>
  <si>
    <t>ÐÐ  ï³ñ³ÍùáõÙ</t>
  </si>
  <si>
    <t xml:space="preserve">  4.16.2</t>
  </si>
  <si>
    <t>²ñï³ë³ÑÙ³ÝáõÙ</t>
  </si>
  <si>
    <t>ì×³ñí³Í ÙÇçÝáñ¹³í×³ñÝ»ñ</t>
  </si>
  <si>
    <t>²å³Ñáí³·ñáõÃÛ³Ý ·Íáí Í³Ëë»ñ</t>
  </si>
  <si>
    <t>ºñ³ßËÇùÝ»ñÇó, å³ñï³ÙáõñÑ³ÏÝ»ñÇ ÁÝ¹áõÝÙ³Ý ¨ ÉÇ³½áñ³·ñ³ÛÇÝ ·áñÍ³éÝáõÃÛáõÝÝ»ñÇ ·Íáí Í³Ëë»ñ</t>
  </si>
  <si>
    <t>²ÛÉ áã ïáÏáë³ÛÇÝ Í³Ëë»ñ</t>
  </si>
  <si>
    <t>ÀÝ¹³Ù»ÝÁ áã ïáÏáë³ÛÇÝ Í³Ëë»ñ</t>
  </si>
  <si>
    <t>¼áõï áã ïáÏáë³ÛÇÝ »Ï³ÙáõïÝ»ñ</t>
  </si>
  <si>
    <t>5. Ð³ïÏ³óáõÙÝ»ñ ³ÏïÇíÝ»ñÇ ÑÝ³ñ³íáñ ÏáñáõëïÝ»ñÇ å³ÑáõëïÝ»ñÇÝ</t>
  </si>
  <si>
    <t>ì³ñÏ»ñÇ ¨ ¹»µÇïáñ³Ï³Ý å³ñïù»ñÇ ÑÝ³ñ³íáñ ÏáñáõëïÝ»ñÇ ÁÝ¹Ñ³Ýáõñ å³ÑáõëïÇÝ</t>
  </si>
  <si>
    <t>ì³ñÏ»ñÇ ¨ ¹»µÇïáñ³Ï³Ý å³ñïù»ñÇ ÑÝ³ñ³íáñ ÏáñáõëïÝ»ñÇ Ñ³ïáõÏ å³ÑáõëïÇÝ</t>
  </si>
  <si>
    <t>²ñÅ»ÃÕÃ»ñÇ ÑÝ³ñ³íáñ ÏáñáõëïÝ»ñÇ å³ÑáõëïÇÝ</t>
  </si>
  <si>
    <t>´³ÝÏ³ÛÇÝ »ñ³ßËÇùÝ»ñÇ ¨ ³ÛÉ å³ÛÙ³Ý³Ï³Ý å³ñï³íáñáõÃÛáõÝÝ»ñÇ å³ÑáõëïÇÝ</t>
  </si>
  <si>
    <t>ÀÝ¹³Ù»ÝÁ Ñ³ïÏ³óáõÙÝ»ñ</t>
  </si>
  <si>
    <t>6. ²ÏïÇíÝ»ñÇ ÑÝ³ñ³íáñ ÏáñáõëïÝ»ñÇ å³ÑáõëïÝ»ñÇÝ Ï³ï³ñí³Í Ù³ëÑ³ÝáõÙÝ»ñÇ í»ñ³¹³ñÓ</t>
  </si>
  <si>
    <t>ì³ñÏ»ñÇ ¨ ¹»µÇïáñ³Ï³Ý å³ñïù»ñÇ ÑÝ³ñ³íáñ ÏáñáõëïÝ»ñÇ ÁÝ¹Ñ³Ýáõñ å³ÑáõëïÇó</t>
  </si>
  <si>
    <t>ì³ñÏ»ñÇ ¨ ¹»µÇïáñ³Ï³Ý å³ñïù»ñÇ ÑÝ³ñ³íáñ ÏáñáõëïÝ»ñÇ Ñ³ïáõÏ å³ÑáõëïÇó</t>
  </si>
  <si>
    <t>6.2.1</t>
  </si>
  <si>
    <t xml:space="preserve">   ³Û¹ ÃíáõÙ` ¹³ë³Ï³ñ·í³Í, µ³Ûó ¹»é¨ë ¹áõñë ã·ñí³Í ³ÏïÇíÝ»ñÇ ·Íáí </t>
  </si>
  <si>
    <t>²ñÅ»ÃÕÃ»ñÇ ÑÝ³ñ³íáñ ÏáñáõëïÝ»ñÇ å³ÑáõëïÇó</t>
  </si>
  <si>
    <t>´³ÝÏ³ÛÇÝ »ñ³ßËÇùÝ»ñÇ ¨ ³ÛÉ å³ÛÙ³Ý³Ï³Ý å³ñï³íáñáõÃÛáõÝÝ»ñÇ å³ÑáõëïÇó</t>
  </si>
  <si>
    <t>ÀÝ¹³Ù»ÝÁ í»ñ³¹³ñÓ</t>
  </si>
  <si>
    <t>¼áõï Ù³ëÑ³ÝáõÙÝ»ñ</t>
  </si>
  <si>
    <t>Þ³ÑáõÛÃ ÙÇÝã¨ Ñ³ñÏí»ÉÁ</t>
  </si>
  <si>
    <t>Þ³ÑáõÃ³Ñ³ñÏ</t>
  </si>
  <si>
    <t>¼áõï ß³ÑáõÛÃ</t>
  </si>
  <si>
    <t>Ð³ßí³ñÏí³Í ß³Ñ³µ³ÅÇÝÝ»ñ</t>
  </si>
  <si>
    <t xml:space="preserve">     ³Û¹ ÃíáõÙ` ³ñïáÝÛ³É µ³ÅÝ»ïáÙë»ñÇ ·Íáí</t>
  </si>
  <si>
    <t xml:space="preserve">                     ëáíáñ³Ï³Ý µ³ÅÝ»ïáÙë»ñÇ ·Íáí</t>
  </si>
  <si>
    <t>âµ³ßËí³Í ß³ÑáõÛÃ</t>
  </si>
  <si>
    <t>ì³ñÏ³ÛÇÝ Ï³½Ù³Ï»ñåáõÃÛ³Ý ³ßË³ï³ÏÇóÝ»ñÇ Ãí³ù³Ý³ÏÁ</t>
  </si>
  <si>
    <t xml:space="preserve">    ³Û¹ ÃíáõÙª   ëå³ë³ñÏáÕ ³ÝÓÝ³Ï³½ÙÇ</t>
  </si>
  <si>
    <t xml:space="preserve">   ì³ñÏ³ÛÇÝ Ï³½ÙÏ³Ï»ñåáõÃÛ³Ý í³ñãáõÃÛ³Ý Ý³Ë³·³Ñ</t>
  </si>
  <si>
    <t xml:space="preserve">                                                            Î.î.                                                                                  (·áñÍ³¹Çñ ïÝûñ»Ý)</t>
  </si>
  <si>
    <t xml:space="preserve">     ¶ÉË³íáñ Ñ³ßí³å³Ñ  </t>
  </si>
  <si>
    <t>ֆ</t>
  </si>
  <si>
    <t xml:space="preserve">§31¦ ¹»Ïï»Ùµ»ñÇ     2018Ã.  </t>
  </si>
  <si>
    <t xml:space="preserve">§31¦ ¹»Ïï»Ùµ»ñÇ   2018Ã.  </t>
  </si>
  <si>
    <t xml:space="preserve">§31¦ ¹»Ïï»Ùµ»ñÇ    2018Ã. </t>
  </si>
  <si>
    <t xml:space="preserve">§31¦  ¹»Ïï»Ùµ»ñÇ  2018Ã.  </t>
  </si>
  <si>
    <t xml:space="preserve">§31¦  ¹»Ïï»Ùµ»ñÇ    2018Ã.  </t>
  </si>
  <si>
    <t>8. ØÝ³óáñ¹Á Ý³Ëáñ¹ Å³Ù³Ý³Ï³ßñç³ÝÇ í»ñçáõÙ                                                     ³é 31 ¹»Ïï»Ùµ»ñÇ   2017Ã. (ëïáõ·í³Í)</t>
  </si>
  <si>
    <t xml:space="preserve">16. ØÝ³óáñ¹Á Ñ³ßí»ïáõ Å³Ù³Ý³Ï³ßñç³ÝÇ í»ñçáõÙ                                                     ³é  31  ¹»Ïï»Ùµ»ñի   2018 Ã. </t>
  </si>
  <si>
    <t xml:space="preserve">Ð³ßí»ïáõ Å³Ù³Ý³Ï³ßñç³Ý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</si>
</sst>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#,###,###,##0.00"/>
    <numFmt numFmtId="194" formatCode="###0.0000"/>
    <numFmt numFmtId="195" formatCode="##0.00"/>
    <numFmt numFmtId="196" formatCode="#####0"/>
    <numFmt numFmtId="197" formatCode="0.000%"/>
    <numFmt numFmtId="198" formatCode="##0"/>
    <numFmt numFmtId="199" formatCode="dd/mm/yyyy"/>
    <numFmt numFmtId="200" formatCode="0.0"/>
  </numFmts>
  <fonts count="90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1"/>
      <name val="Arial"/>
      <family val="2"/>
    </font>
    <font>
      <b/>
      <i/>
      <sz val="11"/>
      <name val="Times Armenian"/>
      <family val="1"/>
    </font>
    <font>
      <sz val="11"/>
      <name val="Times LatRus"/>
      <family val="1"/>
    </font>
    <font>
      <sz val="12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b/>
      <i/>
      <sz val="11"/>
      <name val="Arial Armenian"/>
      <family val="2"/>
    </font>
    <font>
      <b/>
      <i/>
      <sz val="10"/>
      <name val="Arial Armenian"/>
      <family val="2"/>
    </font>
    <font>
      <b/>
      <sz val="10"/>
      <name val="Arial Armenian"/>
      <family val="2"/>
    </font>
    <font>
      <sz val="10"/>
      <color indexed="10"/>
      <name val="Arial Armenian"/>
      <family val="2"/>
    </font>
    <font>
      <i/>
      <sz val="10"/>
      <name val="Arial Armenian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 Armenian"/>
      <family val="2"/>
    </font>
    <font>
      <sz val="10"/>
      <color indexed="10"/>
      <name val="Times LatRus"/>
      <family val="1"/>
    </font>
    <font>
      <sz val="10"/>
      <color indexed="10"/>
      <name val="Times Armenian"/>
      <family val="1"/>
    </font>
    <font>
      <b/>
      <sz val="11"/>
      <color indexed="10"/>
      <name val="Arial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Armenian"/>
      <family val="2"/>
    </font>
    <font>
      <sz val="10"/>
      <color rgb="FFFF0000"/>
      <name val="Times LatRus"/>
      <family val="1"/>
    </font>
    <font>
      <sz val="10"/>
      <color rgb="FFFF0000"/>
      <name val="Times Armenian"/>
      <family val="1"/>
    </font>
    <font>
      <b/>
      <sz val="11"/>
      <color rgb="FFFF00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3" xfId="66" applyFont="1" applyBorder="1" applyAlignment="1">
      <alignment horizontal="center"/>
      <protection/>
    </xf>
    <xf numFmtId="0" fontId="7" fillId="0" borderId="13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14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12" fillId="0" borderId="18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2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4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0" fontId="7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25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26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37" fontId="2" fillId="0" borderId="27" xfId="60" applyNumberFormat="1" applyFont="1" applyFill="1" applyBorder="1" applyAlignment="1" applyProtection="1">
      <alignment horizontal="center" vertical="top" wrapText="1"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84" fillId="0" borderId="0" xfId="63" applyFont="1" applyBorder="1">
      <alignment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37" fontId="2" fillId="0" borderId="29" xfId="60" applyNumberFormat="1" applyFont="1" applyFill="1" applyBorder="1" applyAlignment="1" applyProtection="1">
      <alignment horizontal="center" vertical="top" wrapText="1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  <xf numFmtId="37" fontId="28" fillId="0" borderId="10" xfId="66" applyNumberFormat="1" applyFont="1" applyFill="1" applyBorder="1">
      <alignment/>
      <protection/>
    </xf>
    <xf numFmtId="37" fontId="33" fillId="0" borderId="10" xfId="66" applyNumberFormat="1" applyFont="1" applyFill="1" applyBorder="1">
      <alignment/>
      <protection/>
    </xf>
    <xf numFmtId="37" fontId="33" fillId="0" borderId="10" xfId="66" applyNumberFormat="1" applyFont="1" applyBorder="1">
      <alignment/>
      <protection/>
    </xf>
    <xf numFmtId="37" fontId="28" fillId="0" borderId="10" xfId="66" applyNumberFormat="1" applyFont="1" applyBorder="1">
      <alignment/>
      <protection/>
    </xf>
    <xf numFmtId="0" fontId="34" fillId="0" borderId="10" xfId="60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3" fontId="5" fillId="0" borderId="12" xfId="60" applyNumberFormat="1" applyFont="1" applyFill="1" applyBorder="1" applyAlignment="1" applyProtection="1">
      <alignment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vertical="top" wrapText="1"/>
    </xf>
    <xf numFmtId="0" fontId="2" fillId="0" borderId="10" xfId="60" applyFont="1" applyFill="1" applyBorder="1" applyAlignment="1">
      <alignment horizontal="left" vertical="top" wrapText="1"/>
      <protection/>
    </xf>
    <xf numFmtId="3" fontId="5" fillId="33" borderId="10" xfId="60" applyNumberFormat="1" applyFont="1" applyFill="1" applyBorder="1" applyAlignment="1" applyProtection="1">
      <alignment vertical="top" wrapText="1"/>
      <protection/>
    </xf>
    <xf numFmtId="3" fontId="5" fillId="33" borderId="12" xfId="60" applyNumberFormat="1" applyFont="1" applyFill="1" applyBorder="1" applyAlignment="1" applyProtection="1">
      <alignment vertical="top" wrapText="1"/>
      <protection/>
    </xf>
    <xf numFmtId="0" fontId="2" fillId="33" borderId="10" xfId="60" applyFont="1" applyFill="1" applyBorder="1" applyAlignment="1">
      <alignment vertical="top" wrapText="1"/>
      <protection/>
    </xf>
    <xf numFmtId="0" fontId="35" fillId="33" borderId="10" xfId="0" applyFont="1" applyFill="1" applyBorder="1" applyAlignment="1">
      <alignment/>
    </xf>
    <xf numFmtId="0" fontId="35" fillId="33" borderId="30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top" wrapText="1"/>
      <protection/>
    </xf>
    <xf numFmtId="190" fontId="5" fillId="33" borderId="10" xfId="60" applyNumberFormat="1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horizontal="left" vertical="top" wrapText="1"/>
    </xf>
    <xf numFmtId="0" fontId="2" fillId="33" borderId="10" xfId="60" applyFont="1" applyFill="1" applyBorder="1" applyAlignment="1">
      <alignment horizontal="left" vertical="top" wrapText="1"/>
      <protection/>
    </xf>
    <xf numFmtId="0" fontId="2" fillId="33" borderId="12" xfId="60" applyFont="1" applyFill="1" applyBorder="1" applyAlignment="1">
      <alignment horizontal="left" vertical="top" wrapText="1"/>
      <protection/>
    </xf>
    <xf numFmtId="0" fontId="2" fillId="33" borderId="11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top" wrapText="1"/>
      <protection/>
    </xf>
    <xf numFmtId="190" fontId="5" fillId="0" borderId="12" xfId="42" applyNumberFormat="1" applyFont="1" applyFill="1" applyBorder="1" applyAlignment="1">
      <alignment horizontal="left" vertical="top" wrapText="1"/>
    </xf>
    <xf numFmtId="190" fontId="5" fillId="33" borderId="10" xfId="42" applyNumberFormat="1" applyFont="1" applyFill="1" applyBorder="1" applyAlignment="1">
      <alignment horizontal="center" vertical="top" wrapText="1"/>
    </xf>
    <xf numFmtId="0" fontId="2" fillId="0" borderId="30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left" vertical="top" wrapText="1"/>
      <protection/>
    </xf>
    <xf numFmtId="190" fontId="5" fillId="33" borderId="10" xfId="42" applyNumberFormat="1" applyFont="1" applyFill="1" applyBorder="1" applyAlignment="1">
      <alignment vertical="top" wrapText="1"/>
    </xf>
    <xf numFmtId="0" fontId="2" fillId="33" borderId="12" xfId="60" applyFont="1" applyFill="1" applyBorder="1" applyAlignment="1">
      <alignment vertical="top" wrapText="1"/>
      <protection/>
    </xf>
    <xf numFmtId="0" fontId="85" fillId="0" borderId="0" xfId="66" applyFont="1" applyFill="1">
      <alignment/>
      <protection/>
    </xf>
    <xf numFmtId="0" fontId="86" fillId="0" borderId="0" xfId="0" applyFont="1" applyFill="1" applyAlignment="1" applyProtection="1">
      <alignment/>
      <protection/>
    </xf>
    <xf numFmtId="0" fontId="8" fillId="0" borderId="0" xfId="0" applyFont="1" applyAlignment="1">
      <alignment horizontal="right"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36" fillId="0" borderId="0" xfId="0" applyFont="1" applyFill="1" applyAlignment="1" applyProtection="1">
      <alignment horizontal="centerContinuous"/>
      <protection/>
    </xf>
    <xf numFmtId="0" fontId="8" fillId="0" borderId="0" xfId="0" applyFont="1" applyFill="1" applyAlignment="1" applyProtection="1">
      <alignment horizontal="right"/>
      <protection/>
    </xf>
    <xf numFmtId="0" fontId="3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/>
    </xf>
    <xf numFmtId="0" fontId="1" fillId="0" borderId="31" xfId="0" applyNumberFormat="1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14" fontId="1" fillId="0" borderId="31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8" fillId="0" borderId="32" xfId="0" applyNumberFormat="1" applyFont="1" applyFill="1" applyBorder="1" applyAlignment="1" applyProtection="1">
      <alignment horizontal="center" vertical="top" wrapText="1"/>
      <protection/>
    </xf>
    <xf numFmtId="3" fontId="1" fillId="0" borderId="33" xfId="0" applyNumberFormat="1" applyFont="1" applyFill="1" applyBorder="1" applyAlignment="1" applyProtection="1" quotePrefix="1">
      <alignment horizontal="center" vertical="top" wrapText="1"/>
      <protection/>
    </xf>
    <xf numFmtId="3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39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3" fontId="8" fillId="0" borderId="36" xfId="0" applyNumberFormat="1" applyFont="1" applyFill="1" applyBorder="1" applyAlignment="1" applyProtection="1">
      <alignment horizontal="right"/>
      <protection/>
    </xf>
    <xf numFmtId="3" fontId="8" fillId="0" borderId="37" xfId="0" applyNumberFormat="1" applyFont="1" applyFill="1" applyBorder="1" applyAlignment="1" applyProtection="1">
      <alignment horizontal="right"/>
      <protection/>
    </xf>
    <xf numFmtId="0" fontId="8" fillId="0" borderId="38" xfId="0" applyFont="1" applyFill="1" applyBorder="1" applyAlignment="1" quotePrefix="1">
      <alignment horizontal="right"/>
    </xf>
    <xf numFmtId="0" fontId="8" fillId="0" borderId="39" xfId="0" applyFont="1" applyFill="1" applyBorder="1" applyAlignment="1">
      <alignment horizontal="left" vertical="center" wrapText="1"/>
    </xf>
    <xf numFmtId="3" fontId="8" fillId="0" borderId="39" xfId="0" applyNumberFormat="1" applyFont="1" applyFill="1" applyBorder="1" applyAlignment="1" applyProtection="1">
      <alignment horizontal="right"/>
      <protection locked="0"/>
    </xf>
    <xf numFmtId="3" fontId="8" fillId="0" borderId="40" xfId="0" applyNumberFormat="1" applyFont="1" applyFill="1" applyBorder="1" applyAlignment="1" applyProtection="1">
      <alignment/>
      <protection locked="0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 quotePrefix="1">
      <alignment horizontal="left" vertical="center" wrapText="1"/>
    </xf>
    <xf numFmtId="3" fontId="8" fillId="0" borderId="39" xfId="0" applyNumberFormat="1" applyFont="1" applyFill="1" applyBorder="1" applyAlignment="1" applyProtection="1">
      <alignment horizontal="right"/>
      <protection/>
    </xf>
    <xf numFmtId="3" fontId="8" fillId="0" borderId="40" xfId="0" applyNumberFormat="1" applyFont="1" applyFill="1" applyBorder="1" applyAlignment="1" applyProtection="1">
      <alignment horizontal="right"/>
      <protection/>
    </xf>
    <xf numFmtId="0" fontId="8" fillId="0" borderId="38" xfId="0" applyFont="1" applyFill="1" applyBorder="1" applyAlignment="1">
      <alignment horizontal="right"/>
    </xf>
    <xf numFmtId="3" fontId="8" fillId="0" borderId="40" xfId="0" applyNumberFormat="1" applyFont="1" applyFill="1" applyBorder="1" applyAlignment="1" applyProtection="1">
      <alignment/>
      <protection/>
    </xf>
    <xf numFmtId="0" fontId="8" fillId="0" borderId="39" xfId="0" applyFont="1" applyFill="1" applyBorder="1" applyAlignment="1" quotePrefix="1">
      <alignment horizontal="left"/>
    </xf>
    <xf numFmtId="0" fontId="8" fillId="0" borderId="39" xfId="0" applyFont="1" applyFill="1" applyBorder="1" applyAlignment="1" quotePrefix="1">
      <alignment horizontal="left" wrapText="1"/>
    </xf>
    <xf numFmtId="0" fontId="8" fillId="0" borderId="38" xfId="0" applyFont="1" applyFill="1" applyBorder="1" applyAlignment="1">
      <alignment horizontal="right" vertical="center" wrapText="1"/>
    </xf>
    <xf numFmtId="0" fontId="8" fillId="0" borderId="38" xfId="0" applyFont="1" applyFill="1" applyBorder="1" applyAlignment="1" quotePrefix="1">
      <alignment horizontal="left" vertical="center" wrapText="1"/>
    </xf>
    <xf numFmtId="2" fontId="8" fillId="0" borderId="38" xfId="0" applyNumberFormat="1" applyFont="1" applyFill="1" applyBorder="1" applyAlignment="1" quotePrefix="1">
      <alignment horizontal="left" vertical="center" wrapText="1"/>
    </xf>
    <xf numFmtId="0" fontId="8" fillId="0" borderId="38" xfId="0" applyFont="1" applyFill="1" applyBorder="1" applyAlignment="1" quotePrefix="1">
      <alignment horizontal="right" vertical="center" wrapText="1"/>
    </xf>
    <xf numFmtId="0" fontId="41" fillId="0" borderId="41" xfId="0" applyFont="1" applyFill="1" applyBorder="1" applyAlignment="1">
      <alignment/>
    </xf>
    <xf numFmtId="0" fontId="41" fillId="0" borderId="42" xfId="0" applyFont="1" applyFill="1" applyBorder="1" applyAlignment="1">
      <alignment/>
    </xf>
    <xf numFmtId="3" fontId="41" fillId="0" borderId="42" xfId="0" applyNumberFormat="1" applyFont="1" applyFill="1" applyBorder="1" applyAlignment="1" applyProtection="1">
      <alignment horizontal="right"/>
      <protection/>
    </xf>
    <xf numFmtId="3" fontId="41" fillId="0" borderId="43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center"/>
    </xf>
    <xf numFmtId="0" fontId="8" fillId="0" borderId="36" xfId="0" applyFont="1" applyFill="1" applyBorder="1" applyAlignment="1" quotePrefix="1">
      <alignment horizontal="left" vertical="center" wrapText="1"/>
    </xf>
    <xf numFmtId="3" fontId="8" fillId="0" borderId="37" xfId="0" applyNumberFormat="1" applyFont="1" applyFill="1" applyBorder="1" applyAlignment="1" applyProtection="1">
      <alignment/>
      <protection/>
    </xf>
    <xf numFmtId="0" fontId="8" fillId="0" borderId="38" xfId="0" applyFont="1" applyFill="1" applyBorder="1" applyAlignment="1">
      <alignment horizontal="right" vertical="center"/>
    </xf>
    <xf numFmtId="49" fontId="8" fillId="0" borderId="38" xfId="0" applyNumberFormat="1" applyFont="1" applyFill="1" applyBorder="1" applyAlignment="1">
      <alignment horizontal="right" vertical="center"/>
    </xf>
    <xf numFmtId="200" fontId="8" fillId="0" borderId="38" xfId="0" applyNumberFormat="1" applyFont="1" applyFill="1" applyBorder="1" applyAlignment="1">
      <alignment horizontal="right" vertical="center" wrapText="1"/>
    </xf>
    <xf numFmtId="200" fontId="8" fillId="0" borderId="38" xfId="0" applyNumberFormat="1" applyFont="1" applyFill="1" applyBorder="1" applyAlignment="1">
      <alignment horizontal="left" vertical="center" wrapText="1"/>
    </xf>
    <xf numFmtId="2" fontId="8" fillId="0" borderId="38" xfId="0" applyNumberFormat="1" applyFont="1" applyFill="1" applyBorder="1" applyAlignment="1" quotePrefix="1">
      <alignment horizontal="right" vertical="center" wrapText="1"/>
    </xf>
    <xf numFmtId="3" fontId="41" fillId="0" borderId="43" xfId="0" applyNumberFormat="1" applyFont="1" applyFill="1" applyBorder="1" applyAlignment="1" applyProtection="1">
      <alignment/>
      <protection/>
    </xf>
    <xf numFmtId="3" fontId="40" fillId="0" borderId="33" xfId="0" applyNumberFormat="1" applyFont="1" applyFill="1" applyBorder="1" applyAlignment="1" applyProtection="1">
      <alignment horizontal="right"/>
      <protection/>
    </xf>
    <xf numFmtId="3" fontId="40" fillId="0" borderId="34" xfId="0" applyNumberFormat="1" applyFont="1" applyFill="1" applyBorder="1" applyAlignment="1" applyProtection="1">
      <alignment/>
      <protection/>
    </xf>
    <xf numFmtId="3" fontId="41" fillId="0" borderId="37" xfId="0" applyNumberFormat="1" applyFont="1" applyFill="1" applyBorder="1" applyAlignment="1" applyProtection="1">
      <alignment horizontal="right"/>
      <protection/>
    </xf>
    <xf numFmtId="3" fontId="41" fillId="0" borderId="39" xfId="0" applyNumberFormat="1" applyFont="1" applyFill="1" applyBorder="1" applyAlignment="1" applyProtection="1">
      <alignment horizontal="right"/>
      <protection locked="0"/>
    </xf>
    <xf numFmtId="3" fontId="41" fillId="0" borderId="40" xfId="0" applyNumberFormat="1" applyFont="1" applyFill="1" applyBorder="1" applyAlignment="1" applyProtection="1">
      <alignment horizontal="right"/>
      <protection locked="0"/>
    </xf>
    <xf numFmtId="3" fontId="43" fillId="0" borderId="39" xfId="0" applyNumberFormat="1" applyFont="1" applyFill="1" applyBorder="1" applyAlignment="1" applyProtection="1">
      <alignment horizontal="right"/>
      <protection locked="0"/>
    </xf>
    <xf numFmtId="0" fontId="8" fillId="0" borderId="38" xfId="0" applyFont="1" applyFill="1" applyBorder="1" applyAlignment="1">
      <alignment horizontal="left"/>
    </xf>
    <xf numFmtId="3" fontId="8" fillId="0" borderId="36" xfId="0" applyNumberFormat="1" applyFont="1" applyFill="1" applyBorder="1" applyAlignment="1" applyProtection="1">
      <alignment horizontal="right"/>
      <protection locked="0"/>
    </xf>
    <xf numFmtId="3" fontId="8" fillId="0" borderId="37" xfId="0" applyNumberFormat="1" applyFont="1" applyFill="1" applyBorder="1" applyAlignment="1" applyProtection="1">
      <alignment/>
      <protection locked="0"/>
    </xf>
    <xf numFmtId="3" fontId="43" fillId="0" borderId="40" xfId="0" applyNumberFormat="1" applyFont="1" applyFill="1" applyBorder="1" applyAlignment="1" applyProtection="1">
      <alignment/>
      <protection locked="0"/>
    </xf>
    <xf numFmtId="2" fontId="8" fillId="0" borderId="38" xfId="0" applyNumberFormat="1" applyFont="1" applyFill="1" applyBorder="1" applyAlignment="1">
      <alignment horizontal="left" vertical="center" wrapText="1"/>
    </xf>
    <xf numFmtId="3" fontId="41" fillId="0" borderId="36" xfId="0" applyNumberFormat="1" applyFont="1" applyFill="1" applyBorder="1" applyAlignment="1" applyProtection="1">
      <alignment horizontal="right"/>
      <protection locked="0"/>
    </xf>
    <xf numFmtId="3" fontId="41" fillId="0" borderId="37" xfId="0" applyNumberFormat="1" applyFont="1" applyFill="1" applyBorder="1" applyAlignment="1" applyProtection="1">
      <alignment horizontal="right"/>
      <protection locked="0"/>
    </xf>
    <xf numFmtId="0" fontId="41" fillId="0" borderId="41" xfId="0" applyFont="1" applyFill="1" applyBorder="1" applyAlignment="1" quotePrefix="1">
      <alignment horizontal="left"/>
    </xf>
    <xf numFmtId="0" fontId="8" fillId="0" borderId="42" xfId="0" applyFont="1" applyFill="1" applyBorder="1" applyAlignment="1">
      <alignment horizontal="left" vertical="center" wrapText="1"/>
    </xf>
    <xf numFmtId="3" fontId="41" fillId="0" borderId="40" xfId="0" applyNumberFormat="1" applyFont="1" applyFill="1" applyBorder="1" applyAlignment="1" applyProtection="1">
      <alignment/>
      <protection locked="0"/>
    </xf>
    <xf numFmtId="3" fontId="8" fillId="0" borderId="39" xfId="0" applyNumberFormat="1" applyFont="1" applyFill="1" applyBorder="1" applyAlignment="1" applyProtection="1">
      <alignment/>
      <protection locked="0"/>
    </xf>
    <xf numFmtId="3" fontId="41" fillId="0" borderId="33" xfId="0" applyNumberFormat="1" applyFont="1" applyFill="1" applyBorder="1" applyAlignment="1" applyProtection="1">
      <alignment horizontal="right"/>
      <protection/>
    </xf>
    <xf numFmtId="3" fontId="41" fillId="0" borderId="34" xfId="0" applyNumberFormat="1" applyFont="1" applyFill="1" applyBorder="1" applyAlignment="1" applyProtection="1">
      <alignment horizontal="right"/>
      <protection/>
    </xf>
    <xf numFmtId="3" fontId="41" fillId="0" borderId="36" xfId="0" applyNumberFormat="1" applyFont="1" applyFill="1" applyBorder="1" applyAlignment="1" applyProtection="1">
      <alignment horizontal="right"/>
      <protection/>
    </xf>
    <xf numFmtId="3" fontId="41" fillId="0" borderId="39" xfId="0" applyNumberFormat="1" applyFont="1" applyFill="1" applyBorder="1" applyAlignment="1" applyProtection="1">
      <alignment horizontal="right"/>
      <protection/>
    </xf>
    <xf numFmtId="3" fontId="41" fillId="0" borderId="40" xfId="0" applyNumberFormat="1" applyFont="1" applyFill="1" applyBorder="1" applyAlignment="1" applyProtection="1">
      <alignment horizontal="right"/>
      <protection/>
    </xf>
    <xf numFmtId="3" fontId="40" fillId="0" borderId="42" xfId="0" applyNumberFormat="1" applyFont="1" applyFill="1" applyBorder="1" applyAlignment="1" applyProtection="1">
      <alignment horizontal="right"/>
      <protection/>
    </xf>
    <xf numFmtId="3" fontId="40" fillId="0" borderId="43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 quotePrefix="1">
      <alignment horizontal="left"/>
    </xf>
    <xf numFmtId="3" fontId="41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3" fontId="1" fillId="0" borderId="31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quotePrefix="1">
      <alignment horizontal="right"/>
    </xf>
    <xf numFmtId="3" fontId="1" fillId="0" borderId="31" xfId="0" applyNumberFormat="1" applyFont="1" applyBorder="1" applyAlignment="1" applyProtection="1">
      <alignment/>
      <protection locked="0"/>
    </xf>
    <xf numFmtId="0" fontId="11" fillId="0" borderId="0" xfId="0" applyFont="1" applyFill="1" applyAlignment="1" applyProtection="1" quotePrefix="1">
      <alignment horizontal="center"/>
      <protection/>
    </xf>
    <xf numFmtId="3" fontId="84" fillId="0" borderId="0" xfId="63" applyNumberFormat="1" applyFont="1">
      <alignment/>
      <protection/>
    </xf>
    <xf numFmtId="0" fontId="8" fillId="0" borderId="0" xfId="66" applyFont="1" applyFill="1" applyAlignment="1">
      <alignment horizontal="center"/>
      <protection/>
    </xf>
    <xf numFmtId="0" fontId="28" fillId="0" borderId="10" xfId="65" applyFont="1" applyFill="1" applyBorder="1">
      <alignment/>
      <protection/>
    </xf>
    <xf numFmtId="3" fontId="28" fillId="0" borderId="10" xfId="65" applyNumberFormat="1" applyFont="1" applyFill="1" applyBorder="1">
      <alignment/>
      <protection/>
    </xf>
    <xf numFmtId="0" fontId="28" fillId="0" borderId="10" xfId="64" applyFont="1" applyFill="1" applyBorder="1">
      <alignment/>
      <protection/>
    </xf>
    <xf numFmtId="3" fontId="33" fillId="0" borderId="10" xfId="65" applyNumberFormat="1" applyFont="1" applyFill="1" applyBorder="1">
      <alignment/>
      <protection/>
    </xf>
    <xf numFmtId="0" fontId="6" fillId="0" borderId="10" xfId="65" applyFont="1" applyFill="1" applyBorder="1" applyAlignment="1">
      <alignment horizontal="center" vertical="top" wrapText="1"/>
      <protection/>
    </xf>
    <xf numFmtId="190" fontId="28" fillId="0" borderId="10" xfId="42" applyNumberFormat="1" applyFont="1" applyFill="1" applyBorder="1" applyAlignment="1">
      <alignment/>
    </xf>
    <xf numFmtId="190" fontId="33" fillId="0" borderId="10" xfId="42" applyNumberFormat="1" applyFont="1" applyFill="1" applyBorder="1" applyAlignment="1">
      <alignment/>
    </xf>
    <xf numFmtId="0" fontId="84" fillId="0" borderId="0" xfId="64" applyFont="1">
      <alignment/>
      <protection/>
    </xf>
    <xf numFmtId="0" fontId="87" fillId="0" borderId="0" xfId="61" applyFont="1">
      <alignment/>
      <protection/>
    </xf>
    <xf numFmtId="0" fontId="84" fillId="0" borderId="0" xfId="65" applyFont="1" applyBorder="1">
      <alignment/>
      <protection/>
    </xf>
    <xf numFmtId="0" fontId="88" fillId="0" borderId="0" xfId="65" applyFont="1" applyBorder="1">
      <alignment/>
      <protection/>
    </xf>
    <xf numFmtId="3" fontId="84" fillId="0" borderId="0" xfId="64" applyNumberFormat="1" applyFont="1">
      <alignment/>
      <protection/>
    </xf>
    <xf numFmtId="0" fontId="88" fillId="0" borderId="0" xfId="64" applyFont="1">
      <alignment/>
      <protection/>
    </xf>
    <xf numFmtId="0" fontId="89" fillId="0" borderId="0" xfId="64" applyFont="1">
      <alignment/>
      <protection/>
    </xf>
    <xf numFmtId="0" fontId="7" fillId="0" borderId="10" xfId="66" applyFont="1" applyFill="1" applyBorder="1" applyAlignment="1">
      <alignment horizontal="left" vertical="top" wrapText="1"/>
      <protection/>
    </xf>
    <xf numFmtId="188" fontId="2" fillId="0" borderId="10" xfId="63" applyNumberFormat="1" applyFont="1" applyFill="1" applyBorder="1" applyAlignment="1">
      <alignment horizontal="center"/>
      <protection/>
    </xf>
    <xf numFmtId="0" fontId="9" fillId="0" borderId="0" xfId="64" applyFont="1" applyFill="1">
      <alignment/>
      <protection/>
    </xf>
    <xf numFmtId="0" fontId="9" fillId="0" borderId="0" xfId="65" applyFont="1" applyFill="1" applyBorder="1">
      <alignment/>
      <protection/>
    </xf>
    <xf numFmtId="0" fontId="30" fillId="0" borderId="0" xfId="65" applyFont="1" applyFill="1" applyBorder="1" applyAlignment="1">
      <alignment horizontal="right"/>
      <protection/>
    </xf>
    <xf numFmtId="37" fontId="33" fillId="0" borderId="10" xfId="65" applyNumberFormat="1" applyFont="1" applyFill="1" applyBorder="1">
      <alignment/>
      <protection/>
    </xf>
    <xf numFmtId="3" fontId="9" fillId="0" borderId="0" xfId="64" applyNumberFormat="1" applyFont="1" applyFill="1">
      <alignment/>
      <protection/>
    </xf>
    <xf numFmtId="37" fontId="9" fillId="0" borderId="0" xfId="64" applyNumberFormat="1" applyFont="1" applyFill="1">
      <alignment/>
      <protection/>
    </xf>
    <xf numFmtId="0" fontId="1" fillId="0" borderId="0" xfId="64" applyFont="1" applyFill="1">
      <alignment/>
      <protection/>
    </xf>
    <xf numFmtId="0" fontId="29" fillId="0" borderId="0" xfId="64" applyFont="1" applyFill="1" applyBorder="1">
      <alignment/>
      <protection/>
    </xf>
    <xf numFmtId="0" fontId="29" fillId="0" borderId="0" xfId="64" applyFont="1" applyFill="1">
      <alignment/>
      <protection/>
    </xf>
    <xf numFmtId="190" fontId="28" fillId="0" borderId="0" xfId="42" applyNumberFormat="1" applyFont="1" applyFill="1" applyAlignment="1">
      <alignment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6" fillId="0" borderId="26" xfId="60" applyFont="1" applyFill="1" applyBorder="1" applyAlignment="1">
      <alignment horizontal="center" vertical="top" wrapText="1"/>
      <protection/>
    </xf>
    <xf numFmtId="0" fontId="20" fillId="0" borderId="44" xfId="0" applyFont="1" applyBorder="1" applyAlignment="1">
      <alignment horizontal="center" textRotation="90" wrapText="1"/>
    </xf>
    <xf numFmtId="0" fontId="20" fillId="0" borderId="45" xfId="0" applyFont="1" applyBorder="1" applyAlignment="1">
      <alignment horizontal="center" textRotation="90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5" fillId="34" borderId="11" xfId="60" applyFont="1" applyFill="1" applyBorder="1" applyAlignment="1">
      <alignment horizontal="center" vertical="top" wrapText="1"/>
      <protection/>
    </xf>
    <xf numFmtId="0" fontId="5" fillId="34" borderId="12" xfId="60" applyFont="1" applyFill="1" applyBorder="1" applyAlignment="1">
      <alignment horizontal="center" vertical="top" wrapText="1"/>
      <protection/>
    </xf>
    <xf numFmtId="0" fontId="5" fillId="34" borderId="30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 textRotation="90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44" xfId="60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  <xf numFmtId="0" fontId="41" fillId="0" borderId="41" xfId="0" applyFont="1" applyFill="1" applyBorder="1" applyAlignment="1" quotePrefix="1">
      <alignment horizontal="left"/>
    </xf>
    <xf numFmtId="0" fontId="41" fillId="0" borderId="42" xfId="0" applyFont="1" applyFill="1" applyBorder="1" applyAlignment="1" quotePrefix="1">
      <alignment horizontal="left"/>
    </xf>
    <xf numFmtId="0" fontId="41" fillId="0" borderId="35" xfId="0" applyFont="1" applyFill="1" applyBorder="1" applyAlignment="1" quotePrefix="1">
      <alignment horizontal="left"/>
    </xf>
    <xf numFmtId="0" fontId="41" fillId="0" borderId="36" xfId="0" applyFont="1" applyFill="1" applyBorder="1" applyAlignment="1" quotePrefix="1">
      <alignment horizontal="left"/>
    </xf>
    <xf numFmtId="0" fontId="41" fillId="0" borderId="38" xfId="0" applyFont="1" applyFill="1" applyBorder="1" applyAlignment="1" quotePrefix="1">
      <alignment horizontal="left"/>
    </xf>
    <xf numFmtId="0" fontId="41" fillId="0" borderId="39" xfId="0" applyFont="1" applyFill="1" applyBorder="1" applyAlignment="1" quotePrefix="1">
      <alignment horizontal="left"/>
    </xf>
    <xf numFmtId="0" fontId="41" fillId="0" borderId="46" xfId="0" applyFont="1" applyFill="1" applyBorder="1" applyAlignment="1">
      <alignment horizontal="left"/>
    </xf>
    <xf numFmtId="0" fontId="41" fillId="0" borderId="33" xfId="0" applyFont="1" applyFill="1" applyBorder="1" applyAlignment="1">
      <alignment horizontal="left"/>
    </xf>
    <xf numFmtId="0" fontId="39" fillId="0" borderId="3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1" xfId="0" applyFont="1" applyFill="1" applyBorder="1" applyAlignment="1">
      <alignment horizontal="left"/>
    </xf>
    <xf numFmtId="0" fontId="41" fillId="0" borderId="46" xfId="0" applyFont="1" applyFill="1" applyBorder="1" applyAlignment="1" quotePrefix="1">
      <alignment horizontal="left"/>
    </xf>
    <xf numFmtId="0" fontId="41" fillId="0" borderId="33" xfId="0" applyFont="1" applyFill="1" applyBorder="1" applyAlignment="1" quotePrefix="1">
      <alignment horizontal="left"/>
    </xf>
    <xf numFmtId="0" fontId="41" fillId="0" borderId="12" xfId="0" applyFont="1" applyFill="1" applyBorder="1" applyAlignment="1" quotePrefix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 applyProtection="1">
      <alignment horizontal="right"/>
      <protection/>
    </xf>
    <xf numFmtId="0" fontId="41" fillId="0" borderId="41" xfId="0" applyFont="1" applyFill="1" applyBorder="1" applyAlignment="1">
      <alignment horizontal="left"/>
    </xf>
    <xf numFmtId="0" fontId="41" fillId="0" borderId="42" xfId="0" applyFont="1" applyFill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64"/>
  <sheetViews>
    <sheetView tabSelected="1" zoomScalePageLayoutView="0" workbookViewId="0" topLeftCell="A16">
      <selection activeCell="G54" sqref="G54"/>
    </sheetView>
  </sheetViews>
  <sheetFormatPr defaultColWidth="9.00390625" defaultRowHeight="12.75"/>
  <cols>
    <col min="1" max="1" width="2.00390625" style="93" customWidth="1"/>
    <col min="2" max="2" width="9.125" style="93" hidden="1" customWidth="1"/>
    <col min="3" max="3" width="4.75390625" style="93" customWidth="1"/>
    <col min="4" max="4" width="50.75390625" style="93" customWidth="1"/>
    <col min="5" max="5" width="19.375" style="274" customWidth="1"/>
    <col min="6" max="6" width="27.875" style="283" customWidth="1"/>
    <col min="7" max="16384" width="9.125" style="93" customWidth="1"/>
  </cols>
  <sheetData>
    <row r="1" ht="1.5" customHeight="1"/>
    <row r="6" spans="3:6" ht="12.75">
      <c r="C6" s="94"/>
      <c r="D6" s="94"/>
      <c r="E6" s="293" t="s">
        <v>237</v>
      </c>
      <c r="F6" s="294"/>
    </row>
    <row r="7" spans="3:5" ht="12.75">
      <c r="C7" s="94"/>
      <c r="D7" s="94"/>
      <c r="E7" s="275"/>
    </row>
    <row r="8" spans="3:6" ht="16.5">
      <c r="C8" s="299" t="s">
        <v>236</v>
      </c>
      <c r="D8" s="299"/>
      <c r="E8" s="299"/>
      <c r="F8" s="299"/>
    </row>
    <row r="9" spans="3:6" ht="14.25">
      <c r="C9" s="298"/>
      <c r="D9" s="298"/>
      <c r="E9" s="298"/>
      <c r="F9" s="298"/>
    </row>
    <row r="10" spans="3:6" ht="12.75">
      <c r="C10" s="295" t="s">
        <v>485</v>
      </c>
      <c r="D10" s="296"/>
      <c r="E10" s="296"/>
      <c r="F10" s="296"/>
    </row>
    <row r="11" spans="3:6" ht="12.75">
      <c r="C11" s="82"/>
      <c r="D11" s="83"/>
      <c r="E11" s="276"/>
      <c r="F11" s="284"/>
    </row>
    <row r="12" spans="3:6" ht="14.25">
      <c r="C12" s="298" t="s">
        <v>245</v>
      </c>
      <c r="D12" s="298"/>
      <c r="E12" s="298"/>
      <c r="F12" s="298"/>
    </row>
    <row r="13" spans="3:6" ht="12.75">
      <c r="C13" s="297" t="s">
        <v>235</v>
      </c>
      <c r="D13" s="297"/>
      <c r="E13" s="297"/>
      <c r="F13" s="297"/>
    </row>
    <row r="14" spans="3:6" ht="12.75">
      <c r="C14" s="82"/>
      <c r="D14" s="83"/>
      <c r="E14" s="277"/>
      <c r="F14" s="285" t="s">
        <v>58</v>
      </c>
    </row>
    <row r="15" spans="3:6" ht="25.5">
      <c r="C15" s="120"/>
      <c r="D15" s="121" t="s">
        <v>59</v>
      </c>
      <c r="E15" s="271" t="s">
        <v>488</v>
      </c>
      <c r="F15" s="271" t="s">
        <v>164</v>
      </c>
    </row>
    <row r="16" spans="3:6" ht="14.25">
      <c r="C16" s="122">
        <v>1</v>
      </c>
      <c r="D16" s="123" t="s">
        <v>165</v>
      </c>
      <c r="E16" s="267"/>
      <c r="F16" s="268"/>
    </row>
    <row r="17" spans="3:6" ht="14.25">
      <c r="C17" s="124">
        <v>1.1</v>
      </c>
      <c r="D17" s="125" t="s">
        <v>166</v>
      </c>
      <c r="E17" s="268">
        <v>153923</v>
      </c>
      <c r="F17" s="268">
        <v>504117</v>
      </c>
    </row>
    <row r="18" spans="3:6" ht="24">
      <c r="C18" s="124" t="s">
        <v>167</v>
      </c>
      <c r="D18" s="126" t="s">
        <v>168</v>
      </c>
      <c r="E18" s="268"/>
      <c r="F18" s="268"/>
    </row>
    <row r="19" spans="3:6" ht="14.25">
      <c r="C19" s="124" t="s">
        <v>169</v>
      </c>
      <c r="D19" s="127" t="s">
        <v>170</v>
      </c>
      <c r="E19" s="268">
        <v>49707</v>
      </c>
      <c r="F19" s="268"/>
    </row>
    <row r="20" spans="3:6" ht="14.25">
      <c r="C20" s="124" t="s">
        <v>171</v>
      </c>
      <c r="D20" s="127" t="s">
        <v>172</v>
      </c>
      <c r="E20" s="268"/>
      <c r="F20" s="268"/>
    </row>
    <row r="21" spans="3:6" ht="14.25">
      <c r="C21" s="124" t="s">
        <v>173</v>
      </c>
      <c r="D21" s="127" t="s">
        <v>174</v>
      </c>
      <c r="E21" s="272">
        <v>6946387</v>
      </c>
      <c r="F21" s="268">
        <v>7460457</v>
      </c>
    </row>
    <row r="22" spans="3:6" ht="14.25">
      <c r="C22" s="124" t="s">
        <v>175</v>
      </c>
      <c r="D22" s="127" t="s">
        <v>176</v>
      </c>
      <c r="E22" s="268"/>
      <c r="F22" s="268"/>
    </row>
    <row r="23" spans="3:6" ht="14.25">
      <c r="C23" s="124" t="s">
        <v>177</v>
      </c>
      <c r="D23" s="127" t="s">
        <v>178</v>
      </c>
      <c r="E23" s="268"/>
      <c r="F23" s="268"/>
    </row>
    <row r="24" spans="3:6" ht="14.25">
      <c r="C24" s="124" t="s">
        <v>179</v>
      </c>
      <c r="D24" s="127" t="s">
        <v>182</v>
      </c>
      <c r="E24" s="269"/>
      <c r="F24" s="268"/>
    </row>
    <row r="25" spans="3:6" ht="14.25">
      <c r="C25" s="124" t="s">
        <v>181</v>
      </c>
      <c r="D25" s="127" t="s">
        <v>180</v>
      </c>
      <c r="E25" s="268"/>
      <c r="F25" s="268"/>
    </row>
    <row r="26" spans="3:6" ht="15.75" customHeight="1">
      <c r="C26" s="128" t="s">
        <v>183</v>
      </c>
      <c r="D26" s="126" t="s">
        <v>184</v>
      </c>
      <c r="E26" s="268">
        <v>3680</v>
      </c>
      <c r="F26" s="268">
        <v>3680</v>
      </c>
    </row>
    <row r="27" spans="3:6" ht="24.75" customHeight="1">
      <c r="C27" s="128" t="s">
        <v>185</v>
      </c>
      <c r="D27" s="126" t="s">
        <v>186</v>
      </c>
      <c r="E27" s="268">
        <v>8404</v>
      </c>
      <c r="F27" s="268">
        <v>9813</v>
      </c>
    </row>
    <row r="28" spans="3:6" ht="24.75" customHeight="1">
      <c r="C28" s="128" t="s">
        <v>187</v>
      </c>
      <c r="D28" s="126" t="s">
        <v>188</v>
      </c>
      <c r="E28" s="268">
        <v>27953</v>
      </c>
      <c r="F28" s="268">
        <v>23967</v>
      </c>
    </row>
    <row r="29" spans="3:6" ht="14.25">
      <c r="C29" s="124" t="s">
        <v>189</v>
      </c>
      <c r="D29" s="127" t="s">
        <v>190</v>
      </c>
      <c r="E29" s="268">
        <v>340728</v>
      </c>
      <c r="F29" s="268">
        <v>362536</v>
      </c>
    </row>
    <row r="30" spans="3:6" ht="14.25">
      <c r="C30" s="124" t="s">
        <v>191</v>
      </c>
      <c r="D30" s="127" t="s">
        <v>192</v>
      </c>
      <c r="E30" s="268"/>
      <c r="F30" s="268"/>
    </row>
    <row r="31" spans="3:6" ht="14.25">
      <c r="C31" s="124" t="s">
        <v>193</v>
      </c>
      <c r="D31" s="127" t="s">
        <v>194</v>
      </c>
      <c r="E31" s="268"/>
      <c r="F31" s="268"/>
    </row>
    <row r="32" spans="3:6" ht="14.25">
      <c r="C32" s="124" t="s">
        <v>195</v>
      </c>
      <c r="D32" s="127" t="s">
        <v>196</v>
      </c>
      <c r="E32" s="268">
        <v>31019</v>
      </c>
      <c r="F32" s="268">
        <v>14710</v>
      </c>
    </row>
    <row r="33" spans="3:6" ht="15">
      <c r="C33" s="124"/>
      <c r="D33" s="129" t="s">
        <v>197</v>
      </c>
      <c r="E33" s="270">
        <f>SUM(E17:E32)</f>
        <v>7561801</v>
      </c>
      <c r="F33" s="270">
        <f>SUM(F17:F32)</f>
        <v>8379280</v>
      </c>
    </row>
    <row r="34" spans="3:6" ht="14.25">
      <c r="C34" s="124"/>
      <c r="D34" s="127"/>
      <c r="E34" s="267"/>
      <c r="F34" s="267"/>
    </row>
    <row r="35" spans="3:6" ht="14.25">
      <c r="C35" s="130">
        <v>2</v>
      </c>
      <c r="D35" s="131" t="s">
        <v>198</v>
      </c>
      <c r="E35" s="267"/>
      <c r="F35" s="267"/>
    </row>
    <row r="36" spans="3:6" ht="14.25">
      <c r="C36" s="124" t="s">
        <v>199</v>
      </c>
      <c r="D36" s="127" t="s">
        <v>200</v>
      </c>
      <c r="E36" s="272">
        <v>38942</v>
      </c>
      <c r="F36" s="268">
        <v>78813</v>
      </c>
    </row>
    <row r="37" spans="3:6" ht="14.25">
      <c r="C37" s="124" t="s">
        <v>201</v>
      </c>
      <c r="D37" s="127" t="s">
        <v>202</v>
      </c>
      <c r="E37" s="268">
        <v>5480849</v>
      </c>
      <c r="F37" s="268">
        <v>6350172</v>
      </c>
    </row>
    <row r="38" spans="3:6" ht="14.25">
      <c r="C38" s="124" t="s">
        <v>203</v>
      </c>
      <c r="D38" s="127" t="s">
        <v>204</v>
      </c>
      <c r="E38" s="268">
        <v>115687</v>
      </c>
      <c r="F38" s="268">
        <v>155640</v>
      </c>
    </row>
    <row r="39" spans="3:6" ht="14.25">
      <c r="C39" s="124" t="s">
        <v>205</v>
      </c>
      <c r="D39" s="125" t="s">
        <v>206</v>
      </c>
      <c r="E39" s="268">
        <v>16612</v>
      </c>
      <c r="F39" s="268">
        <v>15272</v>
      </c>
    </row>
    <row r="40" spans="3:6" ht="14.25">
      <c r="C40" s="124" t="s">
        <v>207</v>
      </c>
      <c r="D40" s="127" t="s">
        <v>208</v>
      </c>
      <c r="E40" s="268"/>
      <c r="F40" s="268"/>
    </row>
    <row r="41" spans="3:6" ht="14.25">
      <c r="C41" s="124" t="s">
        <v>209</v>
      </c>
      <c r="D41" s="127" t="s">
        <v>210</v>
      </c>
      <c r="E41" s="272">
        <v>342403</v>
      </c>
      <c r="F41" s="272">
        <v>341700</v>
      </c>
    </row>
    <row r="42" spans="3:6" ht="14.25">
      <c r="C42" s="124" t="s">
        <v>211</v>
      </c>
      <c r="D42" s="127" t="s">
        <v>212</v>
      </c>
      <c r="E42" s="268"/>
      <c r="F42" s="268"/>
    </row>
    <row r="43" spans="3:6" ht="14.25">
      <c r="C43" s="124" t="s">
        <v>213</v>
      </c>
      <c r="D43" s="127" t="s">
        <v>214</v>
      </c>
      <c r="E43" s="268"/>
      <c r="F43" s="268"/>
    </row>
    <row r="44" spans="3:6" ht="14.25">
      <c r="C44" s="124" t="s">
        <v>215</v>
      </c>
      <c r="D44" s="127" t="s">
        <v>216</v>
      </c>
      <c r="E44" s="272">
        <v>19724</v>
      </c>
      <c r="F44" s="272">
        <v>25612</v>
      </c>
    </row>
    <row r="45" spans="3:6" ht="14.25">
      <c r="C45" s="124" t="s">
        <v>217</v>
      </c>
      <c r="D45" s="127" t="s">
        <v>218</v>
      </c>
      <c r="E45" s="268"/>
      <c r="F45" s="268"/>
    </row>
    <row r="46" spans="3:6" ht="14.25">
      <c r="C46" s="124" t="s">
        <v>219</v>
      </c>
      <c r="D46" s="127" t="s">
        <v>220</v>
      </c>
      <c r="E46" s="268">
        <v>23276</v>
      </c>
      <c r="F46" s="268">
        <v>39043</v>
      </c>
    </row>
    <row r="47" spans="3:6" ht="15">
      <c r="C47" s="124"/>
      <c r="D47" s="129" t="s">
        <v>221</v>
      </c>
      <c r="E47" s="270">
        <f>SUM(E36:E46)</f>
        <v>6037493</v>
      </c>
      <c r="F47" s="270">
        <f>SUM(F36:F46)</f>
        <v>7006252</v>
      </c>
    </row>
    <row r="48" spans="3:6" ht="14.25">
      <c r="C48" s="124"/>
      <c r="D48" s="127"/>
      <c r="E48" s="267"/>
      <c r="F48" s="267"/>
    </row>
    <row r="49" spans="3:6" ht="14.25">
      <c r="C49" s="130">
        <v>3</v>
      </c>
      <c r="D49" s="131" t="s">
        <v>222</v>
      </c>
      <c r="E49" s="267"/>
      <c r="F49" s="267"/>
    </row>
    <row r="50" spans="3:6" ht="14.25">
      <c r="C50" s="124">
        <v>3.1</v>
      </c>
      <c r="D50" s="127" t="s">
        <v>223</v>
      </c>
      <c r="E50" s="268">
        <v>1000000</v>
      </c>
      <c r="F50" s="268">
        <v>1000000</v>
      </c>
    </row>
    <row r="51" spans="3:6" ht="14.25">
      <c r="C51" s="124" t="s">
        <v>224</v>
      </c>
      <c r="D51" s="127" t="s">
        <v>225</v>
      </c>
      <c r="E51" s="268"/>
      <c r="F51" s="268"/>
    </row>
    <row r="52" spans="3:6" ht="14.25">
      <c r="C52" s="124" t="s">
        <v>226</v>
      </c>
      <c r="D52" s="127" t="s">
        <v>227</v>
      </c>
      <c r="E52" s="268"/>
      <c r="F52" s="268"/>
    </row>
    <row r="53" spans="3:6" ht="14.25">
      <c r="C53" s="124" t="s">
        <v>228</v>
      </c>
      <c r="D53" s="127" t="s">
        <v>229</v>
      </c>
      <c r="E53" s="269"/>
      <c r="F53" s="267"/>
    </row>
    <row r="54" spans="3:6" ht="15">
      <c r="C54" s="124" t="s">
        <v>230</v>
      </c>
      <c r="D54" s="127" t="s">
        <v>231</v>
      </c>
      <c r="E54" s="273">
        <v>524308</v>
      </c>
      <c r="F54" s="286">
        <v>373028</v>
      </c>
    </row>
    <row r="55" spans="3:6" ht="15">
      <c r="C55" s="124"/>
      <c r="D55" s="132" t="s">
        <v>232</v>
      </c>
      <c r="E55" s="270">
        <f>SUM(E50:E54)</f>
        <v>1524308</v>
      </c>
      <c r="F55" s="270">
        <f>SUM(F50:F54)</f>
        <v>1373028</v>
      </c>
    </row>
    <row r="56" spans="3:6" ht="15">
      <c r="C56" s="124"/>
      <c r="D56" s="129" t="s">
        <v>233</v>
      </c>
      <c r="E56" s="270">
        <f>SUM(E47,E55)</f>
        <v>7561801</v>
      </c>
      <c r="F56" s="270">
        <f>SUM(F47,F55)</f>
        <v>8379280</v>
      </c>
    </row>
    <row r="57" ht="12.75">
      <c r="E57" s="278"/>
    </row>
    <row r="58" spans="5:6" ht="12.75">
      <c r="E58" s="278"/>
      <c r="F58" s="287"/>
    </row>
    <row r="59" ht="12.75">
      <c r="F59" s="288"/>
    </row>
    <row r="60" spans="5:6" ht="12.75">
      <c r="E60" s="279"/>
      <c r="F60" s="289"/>
    </row>
    <row r="61" spans="3:6" ht="14.25">
      <c r="C61" s="95"/>
      <c r="D61" s="96" t="s">
        <v>56</v>
      </c>
      <c r="E61" s="280"/>
      <c r="F61" s="290" t="s">
        <v>234</v>
      </c>
    </row>
    <row r="62" spans="3:6" ht="14.25">
      <c r="C62" s="95"/>
      <c r="D62" s="96" t="s">
        <v>152</v>
      </c>
      <c r="E62" s="280"/>
      <c r="F62" s="290"/>
    </row>
    <row r="63" spans="3:6" ht="14.25">
      <c r="C63" s="95"/>
      <c r="D63" s="96"/>
      <c r="E63" s="280"/>
      <c r="F63" s="290"/>
    </row>
    <row r="64" spans="3:6" ht="14.25">
      <c r="C64" s="95"/>
      <c r="D64" s="96" t="s">
        <v>1</v>
      </c>
      <c r="E64" s="280"/>
      <c r="F64" s="291" t="s">
        <v>153</v>
      </c>
    </row>
  </sheetData>
  <sheetProtection/>
  <mergeCells count="6">
    <mergeCell ref="E6:F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zoomScalePageLayoutView="0" workbookViewId="0" topLeftCell="A7">
      <selection activeCell="G30" sqref="G30"/>
    </sheetView>
  </sheetViews>
  <sheetFormatPr defaultColWidth="9.00390625" defaultRowHeight="12.75"/>
  <cols>
    <col min="1" max="1" width="55.875" style="62" customWidth="1"/>
    <col min="2" max="2" width="17.75390625" style="62" bestFit="1" customWidth="1"/>
    <col min="3" max="5" width="21.00390625" style="62" customWidth="1"/>
    <col min="6" max="16384" width="9.125" style="62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65" customFormat="1" ht="12.75" hidden="1">
      <c r="A6" s="7"/>
      <c r="B6" s="7"/>
      <c r="C6" s="7"/>
      <c r="D6" s="7"/>
      <c r="E6" s="7"/>
    </row>
    <row r="7" spans="1:5" s="65" customFormat="1" ht="12.75">
      <c r="A7" s="7"/>
      <c r="B7" s="300" t="s">
        <v>158</v>
      </c>
      <c r="C7" s="301"/>
      <c r="D7" s="101"/>
      <c r="E7" s="101"/>
    </row>
    <row r="8" spans="1:2" ht="12.75">
      <c r="A8" s="66"/>
      <c r="B8" s="67"/>
    </row>
    <row r="9" spans="1:5" ht="15.75" customHeight="1">
      <c r="A9" s="299" t="s">
        <v>0</v>
      </c>
      <c r="B9" s="299"/>
      <c r="C9" s="299"/>
      <c r="D9" s="100"/>
      <c r="E9" s="100"/>
    </row>
    <row r="10" spans="1:5" ht="12.75" customHeight="1">
      <c r="A10" s="298" t="s">
        <v>159</v>
      </c>
      <c r="B10" s="298"/>
      <c r="C10" s="298"/>
      <c r="D10" s="99"/>
      <c r="E10" s="99"/>
    </row>
    <row r="11" ht="12.75" customHeight="1"/>
    <row r="12" spans="1:5" ht="12.75">
      <c r="A12" s="295" t="s">
        <v>484</v>
      </c>
      <c r="B12" s="296"/>
      <c r="C12" s="296"/>
      <c r="D12" s="266"/>
      <c r="E12" s="66"/>
    </row>
    <row r="13" spans="1:5" ht="12.75">
      <c r="A13" s="82"/>
      <c r="B13" s="83"/>
      <c r="C13" s="83"/>
      <c r="D13" s="284"/>
      <c r="E13" s="83"/>
    </row>
    <row r="14" spans="1:5" ht="14.25">
      <c r="A14" s="298" t="s">
        <v>242</v>
      </c>
      <c r="B14" s="298"/>
      <c r="C14" s="298"/>
      <c r="D14" s="99"/>
      <c r="E14" s="99"/>
    </row>
    <row r="15" spans="1:5" ht="12.75">
      <c r="A15" s="302" t="s">
        <v>57</v>
      </c>
      <c r="B15" s="302"/>
      <c r="C15" s="302"/>
      <c r="D15" s="102"/>
      <c r="E15" s="102"/>
    </row>
    <row r="16" spans="3:5" ht="12.75">
      <c r="C16" s="68" t="s">
        <v>58</v>
      </c>
      <c r="D16" s="68"/>
      <c r="E16" s="68"/>
    </row>
    <row r="17" ht="12.75" hidden="1"/>
    <row r="18" spans="1:5" ht="48">
      <c r="A18" s="69" t="s">
        <v>59</v>
      </c>
      <c r="B18" s="70" t="s">
        <v>60</v>
      </c>
      <c r="C18" s="70" t="s">
        <v>239</v>
      </c>
      <c r="D18" s="70" t="s">
        <v>246</v>
      </c>
      <c r="E18" s="70" t="s">
        <v>238</v>
      </c>
    </row>
    <row r="19" spans="1:5" ht="14.25">
      <c r="A19" s="71" t="s">
        <v>61</v>
      </c>
      <c r="B19" s="144">
        <v>189108</v>
      </c>
      <c r="C19" s="144">
        <v>211997</v>
      </c>
      <c r="D19" s="144">
        <v>787707</v>
      </c>
      <c r="E19" s="144">
        <v>853280</v>
      </c>
    </row>
    <row r="20" spans="1:5" ht="12.75" customHeight="1" hidden="1">
      <c r="A20" s="72"/>
      <c r="B20" s="144"/>
      <c r="C20" s="144"/>
      <c r="D20" s="144"/>
      <c r="E20" s="144"/>
    </row>
    <row r="21" spans="1:5" ht="12.75" customHeight="1" hidden="1">
      <c r="A21" s="72"/>
      <c r="B21" s="144"/>
      <c r="C21" s="144"/>
      <c r="D21" s="144"/>
      <c r="E21" s="144"/>
    </row>
    <row r="22" spans="1:5" ht="12.75" customHeight="1" hidden="1">
      <c r="A22" s="72" t="s">
        <v>62</v>
      </c>
      <c r="B22" s="144"/>
      <c r="C22" s="144"/>
      <c r="D22" s="144"/>
      <c r="E22" s="144"/>
    </row>
    <row r="23" spans="1:5" ht="12.75" customHeight="1" hidden="1">
      <c r="A23" s="72" t="s">
        <v>63</v>
      </c>
      <c r="B23" s="144"/>
      <c r="C23" s="144"/>
      <c r="D23" s="144"/>
      <c r="E23" s="144"/>
    </row>
    <row r="24" spans="1:5" ht="12.75" customHeight="1">
      <c r="A24" s="72" t="s">
        <v>64</v>
      </c>
      <c r="B24" s="144">
        <v>-110468</v>
      </c>
      <c r="C24" s="144">
        <v>-122651</v>
      </c>
      <c r="D24" s="144">
        <v>-458221</v>
      </c>
      <c r="E24" s="144">
        <v>-494410</v>
      </c>
    </row>
    <row r="25" spans="1:5" ht="15">
      <c r="A25" s="73" t="s">
        <v>65</v>
      </c>
      <c r="B25" s="145">
        <f>SUM(B19:B24)</f>
        <v>78640</v>
      </c>
      <c r="C25" s="145">
        <f>SUM(C19:C24)</f>
        <v>89346</v>
      </c>
      <c r="D25" s="145">
        <f>SUM(D19:D24)</f>
        <v>329486</v>
      </c>
      <c r="E25" s="145">
        <f>SUM(E19:E24)</f>
        <v>358870</v>
      </c>
    </row>
    <row r="26" spans="1:5" ht="14.25">
      <c r="A26" s="72" t="s">
        <v>68</v>
      </c>
      <c r="B26" s="144"/>
      <c r="C26" s="144"/>
      <c r="D26" s="144"/>
      <c r="E26" s="144"/>
    </row>
    <row r="27" spans="1:5" ht="12.75" customHeight="1">
      <c r="A27" s="72" t="s">
        <v>66</v>
      </c>
      <c r="B27" s="144">
        <v>5871</v>
      </c>
      <c r="C27" s="144">
        <v>6112</v>
      </c>
      <c r="D27" s="144">
        <v>15977</v>
      </c>
      <c r="E27" s="144">
        <v>26559</v>
      </c>
    </row>
    <row r="28" spans="1:5" ht="12.75" customHeight="1">
      <c r="A28" s="72" t="s">
        <v>67</v>
      </c>
      <c r="B28" s="144">
        <v>-346</v>
      </c>
      <c r="C28" s="144">
        <v>-482</v>
      </c>
      <c r="D28" s="144">
        <v>-1276</v>
      </c>
      <c r="E28" s="144">
        <v>-1906</v>
      </c>
    </row>
    <row r="29" spans="1:5" ht="26.25" customHeight="1">
      <c r="A29" s="74" t="s">
        <v>109</v>
      </c>
      <c r="B29" s="144"/>
      <c r="C29" s="144"/>
      <c r="D29" s="144"/>
      <c r="E29" s="144"/>
    </row>
    <row r="30" spans="1:5" ht="12.75" customHeight="1">
      <c r="A30" s="72" t="s">
        <v>105</v>
      </c>
      <c r="B30" s="144"/>
      <c r="C30" s="144"/>
      <c r="D30" s="144"/>
      <c r="E30" s="144"/>
    </row>
    <row r="31" spans="1:5" ht="12.75" customHeight="1">
      <c r="A31" s="72" t="s">
        <v>106</v>
      </c>
      <c r="B31" s="144"/>
      <c r="C31" s="144"/>
      <c r="D31" s="144"/>
      <c r="E31" s="144"/>
    </row>
    <row r="32" spans="1:5" ht="12.75" customHeight="1">
      <c r="A32" s="72" t="s">
        <v>107</v>
      </c>
      <c r="B32" s="144">
        <v>1728</v>
      </c>
      <c r="C32" s="144">
        <v>2564</v>
      </c>
      <c r="D32" s="144">
        <v>9882</v>
      </c>
      <c r="E32" s="144">
        <v>14002</v>
      </c>
    </row>
    <row r="33" spans="1:5" ht="12.75" customHeight="1">
      <c r="A33" s="72" t="s">
        <v>107</v>
      </c>
      <c r="B33" s="144">
        <v>-204</v>
      </c>
      <c r="C33" s="144">
        <v>5134</v>
      </c>
      <c r="D33" s="144">
        <v>-4256</v>
      </c>
      <c r="E33" s="144">
        <v>1675</v>
      </c>
    </row>
    <row r="34" spans="1:9" ht="14.25">
      <c r="A34" s="72" t="s">
        <v>69</v>
      </c>
      <c r="B34" s="144">
        <v>5096</v>
      </c>
      <c r="C34" s="144">
        <v>5001</v>
      </c>
      <c r="D34" s="144">
        <v>23725</v>
      </c>
      <c r="E34" s="144">
        <v>28060</v>
      </c>
      <c r="H34" s="103"/>
      <c r="I34" s="97"/>
    </row>
    <row r="35" spans="1:9" ht="15">
      <c r="A35" s="73" t="s">
        <v>70</v>
      </c>
      <c r="B35" s="145">
        <f>SUM(B25:B34)</f>
        <v>90785</v>
      </c>
      <c r="C35" s="145">
        <f>SUM(C25:C34)</f>
        <v>107675</v>
      </c>
      <c r="D35" s="145">
        <f>SUM(D25:D34)</f>
        <v>373538</v>
      </c>
      <c r="E35" s="145">
        <f>SUM(E25:E34)</f>
        <v>427260</v>
      </c>
      <c r="H35" s="103"/>
      <c r="I35" s="97"/>
    </row>
    <row r="36" spans="1:9" ht="14.25">
      <c r="A36" s="74" t="s">
        <v>108</v>
      </c>
      <c r="B36" s="144">
        <v>61895</v>
      </c>
      <c r="C36" s="144">
        <v>-3500</v>
      </c>
      <c r="D36" s="144">
        <v>49741</v>
      </c>
      <c r="E36" s="144">
        <v>-38664</v>
      </c>
      <c r="H36" s="103"/>
      <c r="I36" s="97"/>
    </row>
    <row r="37" spans="1:5" ht="14.25">
      <c r="A37" s="72" t="s">
        <v>71</v>
      </c>
      <c r="B37" s="144">
        <v>-68302</v>
      </c>
      <c r="C37" s="144">
        <v>-70623</v>
      </c>
      <c r="D37" s="144">
        <v>-232179</v>
      </c>
      <c r="E37" s="144">
        <v>-209029</v>
      </c>
    </row>
    <row r="38" spans="1:5" ht="14.25">
      <c r="A38" s="72" t="s">
        <v>72</v>
      </c>
      <c r="B38" s="144">
        <v>-2405</v>
      </c>
      <c r="C38" s="144">
        <v>-4151</v>
      </c>
      <c r="D38" s="144">
        <v>-9506</v>
      </c>
      <c r="E38" s="144">
        <v>-13882</v>
      </c>
    </row>
    <row r="39" spans="1:7" ht="14.25">
      <c r="A39" s="72"/>
      <c r="B39" s="144"/>
      <c r="C39" s="144"/>
      <c r="D39" s="144"/>
      <c r="E39" s="144"/>
      <c r="G39" s="107"/>
    </row>
    <row r="40" spans="1:5" ht="15">
      <c r="A40" s="73" t="s">
        <v>73</v>
      </c>
      <c r="B40" s="145">
        <f>SUM(B35:B38)</f>
        <v>81973</v>
      </c>
      <c r="C40" s="145">
        <f>SUM(C35:C38)</f>
        <v>29401</v>
      </c>
      <c r="D40" s="145">
        <f>SUM(D35:D38)</f>
        <v>181594</v>
      </c>
      <c r="E40" s="145">
        <f>SUM(E35:E38)</f>
        <v>165685</v>
      </c>
    </row>
    <row r="41" spans="1:7" ht="12.75" customHeight="1">
      <c r="A41" s="72" t="s">
        <v>74</v>
      </c>
      <c r="B41" s="144">
        <v>5014</v>
      </c>
      <c r="C41" s="144">
        <v>-5414</v>
      </c>
      <c r="D41" s="292">
        <v>-30314</v>
      </c>
      <c r="E41" s="144">
        <v>-32154</v>
      </c>
      <c r="G41" s="172"/>
    </row>
    <row r="42" spans="1:5" ht="15">
      <c r="A42" s="75" t="s">
        <v>75</v>
      </c>
      <c r="B42" s="145">
        <f>SUM(B40:B41)</f>
        <v>86987</v>
      </c>
      <c r="C42" s="145">
        <f>SUM(C40:C41)</f>
        <v>23987</v>
      </c>
      <c r="D42" s="145">
        <f>SUM(D40:D41)</f>
        <v>151280</v>
      </c>
      <c r="E42" s="145">
        <f>SUM(E40:E41)</f>
        <v>133531</v>
      </c>
    </row>
    <row r="43" spans="1:5" ht="14.25">
      <c r="A43" s="76" t="s">
        <v>76</v>
      </c>
      <c r="B43" s="144"/>
      <c r="C43" s="144"/>
      <c r="D43" s="144"/>
      <c r="E43" s="144"/>
    </row>
    <row r="44" spans="1:5" ht="14.25">
      <c r="A44" s="72" t="s">
        <v>77</v>
      </c>
      <c r="B44" s="144"/>
      <c r="C44" s="144"/>
      <c r="D44" s="144"/>
      <c r="E44" s="144"/>
    </row>
    <row r="45" spans="1:5" ht="14.25">
      <c r="A45" s="77" t="s">
        <v>20</v>
      </c>
      <c r="B45" s="144"/>
      <c r="C45" s="144"/>
      <c r="D45" s="144"/>
      <c r="E45" s="144"/>
    </row>
    <row r="46" spans="1:5" ht="14.25">
      <c r="A46" s="76"/>
      <c r="B46" s="144"/>
      <c r="C46" s="144"/>
      <c r="D46" s="144"/>
      <c r="E46" s="144"/>
    </row>
    <row r="47" spans="1:5" ht="15">
      <c r="A47" s="39" t="s">
        <v>78</v>
      </c>
      <c r="B47" s="146">
        <f>SUM(B48:B51)</f>
        <v>0</v>
      </c>
      <c r="C47" s="146">
        <f>SUM(C48:C51)</f>
        <v>0</v>
      </c>
      <c r="D47" s="145">
        <f>SUM(D48:D51)</f>
        <v>0</v>
      </c>
      <c r="E47" s="146">
        <f>SUM(E48:E51)</f>
        <v>0</v>
      </c>
    </row>
    <row r="48" spans="1:5" ht="24">
      <c r="A48" s="40" t="s">
        <v>160</v>
      </c>
      <c r="B48" s="147"/>
      <c r="C48" s="147"/>
      <c r="D48" s="144"/>
      <c r="E48" s="147"/>
    </row>
    <row r="49" spans="1:5" ht="24">
      <c r="A49" s="40" t="s">
        <v>161</v>
      </c>
      <c r="B49" s="147"/>
      <c r="C49" s="147"/>
      <c r="D49" s="144"/>
      <c r="E49" s="147"/>
    </row>
    <row r="50" spans="1:5" ht="14.25">
      <c r="A50" s="38" t="s">
        <v>23</v>
      </c>
      <c r="B50" s="147"/>
      <c r="C50" s="147"/>
      <c r="D50" s="144"/>
      <c r="E50" s="147"/>
    </row>
    <row r="51" spans="1:5" ht="14.25">
      <c r="A51" s="38" t="s">
        <v>47</v>
      </c>
      <c r="B51" s="147"/>
      <c r="C51" s="147"/>
      <c r="D51" s="144"/>
      <c r="E51" s="147"/>
    </row>
    <row r="52" spans="1:5" ht="14.25">
      <c r="A52" s="38" t="s">
        <v>162</v>
      </c>
      <c r="B52" s="147"/>
      <c r="C52" s="147"/>
      <c r="D52" s="144"/>
      <c r="E52" s="147"/>
    </row>
    <row r="53" spans="1:5" ht="15">
      <c r="A53" s="39" t="s">
        <v>79</v>
      </c>
      <c r="B53" s="146">
        <f>B52+B47</f>
        <v>0</v>
      </c>
      <c r="C53" s="146">
        <f>C52+C47</f>
        <v>0</v>
      </c>
      <c r="D53" s="145">
        <f>D52+D47</f>
        <v>0</v>
      </c>
      <c r="E53" s="146">
        <f>E52+E47</f>
        <v>0</v>
      </c>
    </row>
    <row r="54" spans="1:5" ht="15">
      <c r="A54" s="39" t="s">
        <v>80</v>
      </c>
      <c r="B54" s="146">
        <f>B42+B53</f>
        <v>86987</v>
      </c>
      <c r="C54" s="146">
        <f>C42+C53</f>
        <v>23987</v>
      </c>
      <c r="D54" s="145">
        <f>D42+D53</f>
        <v>151280</v>
      </c>
      <c r="E54" s="146">
        <f>E42+E53</f>
        <v>133531</v>
      </c>
    </row>
    <row r="55" spans="1:5" ht="14.25">
      <c r="A55" s="39" t="s">
        <v>163</v>
      </c>
      <c r="B55" s="147"/>
      <c r="C55" s="147"/>
      <c r="D55" s="144"/>
      <c r="E55" s="147"/>
    </row>
    <row r="56" spans="1:5" ht="15">
      <c r="A56" s="38" t="s">
        <v>77</v>
      </c>
      <c r="B56" s="146">
        <f>B54</f>
        <v>86987</v>
      </c>
      <c r="C56" s="146">
        <f>C54</f>
        <v>23987</v>
      </c>
      <c r="D56" s="145">
        <f>D54</f>
        <v>151280</v>
      </c>
      <c r="E56" s="146">
        <f>E54</f>
        <v>133531</v>
      </c>
    </row>
    <row r="57" spans="1:5" ht="14.25">
      <c r="A57" s="41" t="s">
        <v>20</v>
      </c>
      <c r="B57" s="147"/>
      <c r="C57" s="147"/>
      <c r="D57" s="144"/>
      <c r="E57" s="147"/>
    </row>
    <row r="58" spans="1:5" ht="12.75">
      <c r="A58" s="76"/>
      <c r="B58" s="92"/>
      <c r="C58" s="92"/>
      <c r="D58" s="92"/>
      <c r="E58" s="92"/>
    </row>
    <row r="59" spans="1:2" ht="12.75">
      <c r="A59" s="78"/>
      <c r="B59" s="104"/>
    </row>
    <row r="60" spans="1:5" ht="12.75">
      <c r="A60" s="5" t="s">
        <v>17</v>
      </c>
      <c r="E60" s="104"/>
    </row>
    <row r="61" spans="1:5" ht="12.75">
      <c r="A61" s="4"/>
      <c r="B61" s="105"/>
      <c r="C61" s="103"/>
      <c r="D61" s="103"/>
      <c r="E61" s="103"/>
    </row>
    <row r="62" spans="1:4" ht="12.75">
      <c r="A62" s="1" t="s">
        <v>16</v>
      </c>
      <c r="B62" s="106" t="s">
        <v>2</v>
      </c>
      <c r="C62" s="107"/>
      <c r="D62" s="107" t="s">
        <v>240</v>
      </c>
    </row>
    <row r="63" spans="2:5" ht="12.75">
      <c r="B63" s="108"/>
      <c r="C63" s="109"/>
      <c r="D63" s="109"/>
      <c r="E63" s="103"/>
    </row>
    <row r="64" spans="2:4" ht="12.75">
      <c r="B64" s="107"/>
      <c r="C64" s="109"/>
      <c r="D64" s="107"/>
    </row>
    <row r="65" spans="2:4" ht="12.75">
      <c r="B65" s="107"/>
      <c r="C65" s="109"/>
      <c r="D65" s="107"/>
    </row>
    <row r="66" spans="2:4" ht="12.75">
      <c r="B66" s="110" t="s">
        <v>1</v>
      </c>
      <c r="C66" s="107"/>
      <c r="D66" s="107" t="s">
        <v>241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33">
      <selection activeCell="K53" sqref="K53"/>
    </sheetView>
  </sheetViews>
  <sheetFormatPr defaultColWidth="9.00390625" defaultRowHeight="12.75"/>
  <cols>
    <col min="1" max="1" width="62.00390625" style="0" customWidth="1"/>
    <col min="2" max="2" width="11.75390625" style="0" bestFit="1" customWidth="1"/>
    <col min="3" max="3" width="6.125" style="0" customWidth="1"/>
    <col min="4" max="4" width="11.87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3.125" style="0" bestFit="1" customWidth="1"/>
    <col min="15" max="16384" width="9.125" style="24" customWidth="1"/>
  </cols>
  <sheetData>
    <row r="1" s="14" customFormat="1" ht="12.75" hidden="1">
      <c r="K1" s="35" t="s">
        <v>111</v>
      </c>
    </row>
    <row r="2" spans="2:11" s="14" customFormat="1" ht="0.75" customHeight="1" hidden="1">
      <c r="B2" s="36"/>
      <c r="K2" s="37"/>
    </row>
    <row r="3" spans="8:11" s="14" customFormat="1" ht="12.75" hidden="1">
      <c r="H3" s="37"/>
      <c r="K3" s="37" t="s">
        <v>18</v>
      </c>
    </row>
    <row r="4" spans="6:11" s="14" customFormat="1" ht="12.75" hidden="1">
      <c r="F4" s="36"/>
      <c r="H4" s="37"/>
      <c r="K4" s="37" t="s">
        <v>114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316" t="s">
        <v>54</v>
      </c>
      <c r="K6" s="317"/>
      <c r="L6" s="317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318" t="s">
        <v>0</v>
      </c>
      <c r="B8" s="318"/>
      <c r="C8" s="318"/>
      <c r="D8" s="318"/>
      <c r="E8" s="318"/>
      <c r="F8" s="318"/>
      <c r="G8" s="25"/>
      <c r="H8" s="3"/>
      <c r="I8" s="3"/>
      <c r="J8" s="3"/>
      <c r="K8" s="3"/>
      <c r="L8" s="15"/>
      <c r="M8" s="15"/>
      <c r="N8" s="15"/>
    </row>
    <row r="9" spans="1:14" ht="14.25">
      <c r="A9" s="323" t="s">
        <v>19</v>
      </c>
      <c r="B9" s="323"/>
      <c r="C9" s="323"/>
      <c r="D9" s="323"/>
      <c r="E9" s="323"/>
      <c r="F9" s="323"/>
      <c r="G9" s="6"/>
      <c r="H9" s="6"/>
      <c r="I9" s="6"/>
      <c r="J9" s="6"/>
      <c r="K9" s="6"/>
      <c r="L9" s="9"/>
      <c r="M9" s="9"/>
      <c r="N9" s="11"/>
    </row>
    <row r="10" spans="1:14" ht="12.75">
      <c r="A10" s="319" t="s">
        <v>483</v>
      </c>
      <c r="B10" s="319"/>
      <c r="C10" s="319"/>
      <c r="D10" s="319"/>
      <c r="E10" s="319"/>
      <c r="F10" s="319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320" t="s">
        <v>244</v>
      </c>
      <c r="B12" s="320"/>
      <c r="C12" s="320"/>
      <c r="D12" s="320"/>
      <c r="E12" s="320"/>
      <c r="F12" s="320"/>
      <c r="G12" s="26"/>
      <c r="H12" s="3"/>
      <c r="I12" s="3"/>
      <c r="J12" s="3"/>
      <c r="K12" s="3"/>
      <c r="L12" s="12"/>
      <c r="M12" s="12"/>
      <c r="N12" s="12"/>
    </row>
    <row r="13" spans="1:14" ht="12.75">
      <c r="A13" s="320" t="s">
        <v>55</v>
      </c>
      <c r="B13" s="320"/>
      <c r="C13" s="320"/>
      <c r="D13" s="320"/>
      <c r="E13" s="320"/>
      <c r="F13" s="320"/>
      <c r="G13" s="26"/>
      <c r="H13" s="3"/>
      <c r="I13" s="3"/>
      <c r="J13" s="3"/>
      <c r="K13" s="3"/>
      <c r="L13" s="12"/>
      <c r="M13" s="17"/>
      <c r="N13" s="17"/>
    </row>
    <row r="14" spans="1:14" ht="12.75">
      <c r="A14" s="303"/>
      <c r="B14" s="303"/>
      <c r="C14" s="303"/>
      <c r="D14" s="303"/>
      <c r="E14" s="303"/>
      <c r="F14" s="303"/>
      <c r="G14" s="303"/>
      <c r="H14" s="303"/>
      <c r="I14" s="27"/>
      <c r="J14" s="27"/>
      <c r="K14" s="27"/>
      <c r="L14" s="2" t="s">
        <v>3</v>
      </c>
      <c r="N14" s="2"/>
    </row>
    <row r="15" spans="1:14" ht="28.5" customHeight="1">
      <c r="A15" s="321" t="s">
        <v>5</v>
      </c>
      <c r="B15" s="306" t="s">
        <v>4</v>
      </c>
      <c r="C15" s="307"/>
      <c r="D15" s="308"/>
      <c r="E15" s="304" t="s">
        <v>11</v>
      </c>
      <c r="F15" s="304" t="s">
        <v>7</v>
      </c>
      <c r="G15" s="304" t="s">
        <v>22</v>
      </c>
      <c r="H15" s="304" t="s">
        <v>21</v>
      </c>
      <c r="I15" s="304" t="s">
        <v>23</v>
      </c>
      <c r="J15" s="304" t="s">
        <v>47</v>
      </c>
      <c r="K15" s="304" t="s">
        <v>12</v>
      </c>
      <c r="L15" s="304" t="s">
        <v>8</v>
      </c>
      <c r="M15" s="304" t="s">
        <v>20</v>
      </c>
      <c r="N15" s="304" t="s">
        <v>24</v>
      </c>
    </row>
    <row r="16" spans="1:14" ht="94.5" customHeight="1">
      <c r="A16" s="322"/>
      <c r="B16" s="28" t="s">
        <v>4</v>
      </c>
      <c r="C16" s="29" t="s">
        <v>9</v>
      </c>
      <c r="D16" s="29" t="s">
        <v>10</v>
      </c>
      <c r="E16" s="305"/>
      <c r="F16" s="305"/>
      <c r="G16" s="305"/>
      <c r="H16" s="305"/>
      <c r="I16" s="305"/>
      <c r="J16" s="305"/>
      <c r="K16" s="305"/>
      <c r="L16" s="305"/>
      <c r="M16" s="305"/>
      <c r="N16" s="315"/>
    </row>
    <row r="17" spans="1:14" s="34" customFormat="1" ht="17.25" customHeight="1">
      <c r="A17" s="31" t="s">
        <v>6</v>
      </c>
      <c r="B17" s="32">
        <v>1</v>
      </c>
      <c r="C17" s="32">
        <v>2</v>
      </c>
      <c r="D17" s="33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  <c r="N17" s="32">
        <v>13</v>
      </c>
    </row>
    <row r="18" spans="1:14" ht="17.25" customHeight="1">
      <c r="A18" s="312" t="s">
        <v>45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4"/>
    </row>
    <row r="19" spans="1:14" ht="31.5" customHeight="1">
      <c r="A19" s="148" t="s">
        <v>247</v>
      </c>
      <c r="B19" s="149">
        <v>1000000</v>
      </c>
      <c r="C19" s="149"/>
      <c r="D19" s="150">
        <f>B19+C19</f>
        <v>1000000</v>
      </c>
      <c r="E19" s="149"/>
      <c r="F19" s="149"/>
      <c r="G19" s="150"/>
      <c r="H19" s="151"/>
      <c r="I19" s="151"/>
      <c r="J19" s="151"/>
      <c r="K19" s="152">
        <v>390025</v>
      </c>
      <c r="L19" s="152">
        <f>D19+K19</f>
        <v>1390025</v>
      </c>
      <c r="M19" s="152"/>
      <c r="N19" s="152">
        <f>L19+M19</f>
        <v>1390025</v>
      </c>
    </row>
    <row r="20" spans="1:14" ht="42.75">
      <c r="A20" s="153" t="s">
        <v>13</v>
      </c>
      <c r="B20" s="154"/>
      <c r="C20" s="154"/>
      <c r="D20" s="154"/>
      <c r="E20" s="154"/>
      <c r="F20" s="154"/>
      <c r="G20" s="155"/>
      <c r="H20" s="156"/>
      <c r="I20" s="156"/>
      <c r="J20" s="156"/>
      <c r="K20" s="156"/>
      <c r="L20" s="157"/>
      <c r="M20" s="158"/>
      <c r="N20" s="157"/>
    </row>
    <row r="21" spans="1:14" ht="18.75" customHeight="1">
      <c r="A21" s="159" t="s">
        <v>15</v>
      </c>
      <c r="B21" s="154">
        <f>B19+B20</f>
        <v>1000000</v>
      </c>
      <c r="C21" s="154"/>
      <c r="D21" s="154">
        <f>B21+C21</f>
        <v>1000000</v>
      </c>
      <c r="E21" s="154"/>
      <c r="F21" s="154"/>
      <c r="G21" s="155"/>
      <c r="H21" s="156"/>
      <c r="I21" s="156"/>
      <c r="J21" s="156"/>
      <c r="K21" s="160">
        <v>390025</v>
      </c>
      <c r="L21" s="154">
        <v>1390025</v>
      </c>
      <c r="M21" s="154"/>
      <c r="N21" s="154">
        <v>1390025</v>
      </c>
    </row>
    <row r="22" spans="1:14" s="30" customFormat="1" ht="42.75">
      <c r="A22" s="159" t="s">
        <v>46</v>
      </c>
      <c r="B22" s="161"/>
      <c r="C22" s="159"/>
      <c r="D22" s="161"/>
      <c r="E22" s="159"/>
      <c r="F22" s="159"/>
      <c r="G22" s="159"/>
      <c r="H22" s="159"/>
      <c r="I22" s="159"/>
      <c r="J22" s="159"/>
      <c r="K22" s="161"/>
      <c r="L22" s="161"/>
      <c r="M22" s="159"/>
      <c r="N22" s="161"/>
    </row>
    <row r="23" spans="1:14" s="18" customFormat="1" ht="33.75" customHeight="1">
      <c r="A23" s="153" t="s">
        <v>25</v>
      </c>
      <c r="B23" s="162"/>
      <c r="C23" s="162"/>
      <c r="D23" s="163"/>
      <c r="E23" s="162"/>
      <c r="F23" s="162"/>
      <c r="G23" s="164"/>
      <c r="H23" s="162"/>
      <c r="I23" s="162"/>
      <c r="J23" s="162"/>
      <c r="K23" s="162"/>
      <c r="L23" s="162"/>
      <c r="M23" s="164"/>
      <c r="N23" s="162"/>
    </row>
    <row r="24" spans="1:14" s="18" customFormat="1" ht="42.75">
      <c r="A24" s="153" t="s">
        <v>48</v>
      </c>
      <c r="B24" s="153"/>
      <c r="C24" s="162"/>
      <c r="D24" s="165"/>
      <c r="E24" s="162"/>
      <c r="F24" s="162"/>
      <c r="G24" s="163"/>
      <c r="H24" s="162"/>
      <c r="I24" s="162"/>
      <c r="J24" s="162"/>
      <c r="K24" s="162"/>
      <c r="L24" s="162"/>
      <c r="M24" s="163"/>
      <c r="N24" s="153"/>
    </row>
    <row r="25" spans="1:14" s="30" customFormat="1" ht="14.25">
      <c r="A25" s="159" t="s">
        <v>50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4">
        <v>133531</v>
      </c>
      <c r="L25" s="154">
        <v>133531</v>
      </c>
      <c r="M25" s="154">
        <v>133531</v>
      </c>
      <c r="N25" s="154">
        <v>133531</v>
      </c>
    </row>
    <row r="26" spans="1:14" s="18" customFormat="1" ht="14.25">
      <c r="A26" s="159" t="s">
        <v>51</v>
      </c>
      <c r="B26" s="161"/>
      <c r="C26" s="153"/>
      <c r="D26" s="166"/>
      <c r="E26" s="162"/>
      <c r="F26" s="162"/>
      <c r="G26" s="163"/>
      <c r="H26" s="162"/>
      <c r="I26" s="162"/>
      <c r="J26" s="162"/>
      <c r="K26" s="167">
        <v>-202989</v>
      </c>
      <c r="L26" s="167">
        <v>-202989</v>
      </c>
      <c r="M26" s="167">
        <v>-47778</v>
      </c>
      <c r="N26" s="167">
        <v>-202989</v>
      </c>
    </row>
    <row r="27" spans="1:14" s="18" customFormat="1" ht="34.5" customHeight="1">
      <c r="A27" s="159" t="s">
        <v>26</v>
      </c>
      <c r="B27" s="153"/>
      <c r="C27" s="153"/>
      <c r="D27" s="165"/>
      <c r="E27" s="153"/>
      <c r="F27" s="153"/>
      <c r="G27" s="165"/>
      <c r="H27" s="153"/>
      <c r="I27" s="153"/>
      <c r="J27" s="153"/>
      <c r="K27" s="153"/>
      <c r="L27" s="153"/>
      <c r="M27" s="168"/>
      <c r="N27" s="168"/>
    </row>
    <row r="28" spans="1:14" s="18" customFormat="1" ht="24.75" customHeight="1">
      <c r="A28" s="153" t="s">
        <v>27</v>
      </c>
      <c r="B28" s="153"/>
      <c r="C28" s="153"/>
      <c r="D28" s="165"/>
      <c r="E28" s="153"/>
      <c r="F28" s="153"/>
      <c r="G28" s="165"/>
      <c r="H28" s="153"/>
      <c r="I28" s="153"/>
      <c r="J28" s="153"/>
      <c r="K28" s="153"/>
      <c r="L28" s="153"/>
      <c r="M28" s="168"/>
      <c r="N28" s="168"/>
    </row>
    <row r="29" spans="1:14" s="18" customFormat="1" ht="18" customHeight="1">
      <c r="A29" s="159" t="s">
        <v>28</v>
      </c>
      <c r="B29" s="153"/>
      <c r="C29" s="153"/>
      <c r="D29" s="165"/>
      <c r="E29" s="153"/>
      <c r="F29" s="153"/>
      <c r="G29" s="165"/>
      <c r="H29" s="153"/>
      <c r="I29" s="153"/>
      <c r="J29" s="153"/>
      <c r="K29" s="153"/>
      <c r="L29" s="153"/>
      <c r="M29" s="168"/>
      <c r="N29" s="168"/>
    </row>
    <row r="30" spans="1:14" s="18" customFormat="1" ht="21" customHeight="1">
      <c r="A30" s="153" t="s">
        <v>29</v>
      </c>
      <c r="B30" s="153"/>
      <c r="C30" s="153"/>
      <c r="D30" s="165"/>
      <c r="E30" s="153"/>
      <c r="F30" s="153"/>
      <c r="G30" s="165"/>
      <c r="H30" s="153"/>
      <c r="I30" s="153"/>
      <c r="J30" s="153"/>
      <c r="K30" s="153"/>
      <c r="L30" s="153"/>
      <c r="M30" s="168"/>
      <c r="N30" s="168"/>
    </row>
    <row r="31" spans="1:14" s="18" customFormat="1" ht="28.5">
      <c r="A31" s="153" t="s">
        <v>30</v>
      </c>
      <c r="B31" s="153"/>
      <c r="C31" s="153"/>
      <c r="D31" s="165"/>
      <c r="E31" s="153"/>
      <c r="F31" s="153"/>
      <c r="G31" s="165"/>
      <c r="H31" s="153"/>
      <c r="I31" s="153"/>
      <c r="J31" s="153"/>
      <c r="K31" s="153"/>
      <c r="L31" s="153"/>
      <c r="M31" s="168"/>
      <c r="N31" s="168"/>
    </row>
    <row r="32" spans="1:14" s="18" customFormat="1" ht="15" customHeight="1">
      <c r="A32" s="169" t="s">
        <v>31</v>
      </c>
      <c r="B32" s="153"/>
      <c r="C32" s="153"/>
      <c r="D32" s="165"/>
      <c r="E32" s="153"/>
      <c r="F32" s="153"/>
      <c r="G32" s="165"/>
      <c r="H32" s="153"/>
      <c r="I32" s="153"/>
      <c r="J32" s="153"/>
      <c r="K32" s="153"/>
      <c r="L32" s="153"/>
      <c r="M32" s="168"/>
      <c r="N32" s="168"/>
    </row>
    <row r="33" spans="1:14" s="18" customFormat="1" ht="32.25" customHeight="1">
      <c r="A33" s="153" t="s">
        <v>32</v>
      </c>
      <c r="B33" s="153"/>
      <c r="C33" s="153"/>
      <c r="D33" s="165"/>
      <c r="E33" s="153"/>
      <c r="F33" s="153"/>
      <c r="G33" s="165"/>
      <c r="H33" s="153"/>
      <c r="I33" s="153"/>
      <c r="J33" s="153"/>
      <c r="K33" s="153"/>
      <c r="L33" s="153"/>
      <c r="M33" s="168"/>
      <c r="N33" s="168"/>
    </row>
    <row r="34" spans="1:14" s="18" customFormat="1" ht="18" customHeight="1">
      <c r="A34" s="153" t="s">
        <v>33</v>
      </c>
      <c r="B34" s="153"/>
      <c r="C34" s="153"/>
      <c r="D34" s="165"/>
      <c r="E34" s="153"/>
      <c r="F34" s="153"/>
      <c r="G34" s="165"/>
      <c r="H34" s="153"/>
      <c r="I34" s="153"/>
      <c r="J34" s="153"/>
      <c r="K34" s="153"/>
      <c r="L34" s="153"/>
      <c r="M34" s="168"/>
      <c r="N34" s="168"/>
    </row>
    <row r="35" spans="1:14" s="30" customFormat="1" ht="37.5" customHeight="1">
      <c r="A35" s="148" t="s">
        <v>486</v>
      </c>
      <c r="B35" s="149">
        <v>1000000</v>
      </c>
      <c r="C35" s="149"/>
      <c r="D35" s="150">
        <v>1000000</v>
      </c>
      <c r="E35" s="149"/>
      <c r="F35" s="149"/>
      <c r="G35" s="150"/>
      <c r="H35" s="151"/>
      <c r="I35" s="151"/>
      <c r="J35" s="151"/>
      <c r="K35" s="152">
        <f>SUM(K21:K26)</f>
        <v>320567</v>
      </c>
      <c r="L35" s="152">
        <f>SUM(L21:L27)</f>
        <v>1320567</v>
      </c>
      <c r="M35" s="152"/>
      <c r="N35" s="152">
        <f>SUM(N21:N27)</f>
        <v>1320567</v>
      </c>
    </row>
    <row r="36" spans="1:14" ht="17.25" customHeight="1">
      <c r="A36" s="309" t="s">
        <v>14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1"/>
    </row>
    <row r="37" spans="1:14" ht="31.5" customHeight="1">
      <c r="A37" s="148" t="s">
        <v>248</v>
      </c>
      <c r="B37" s="149">
        <v>1000000</v>
      </c>
      <c r="C37" s="149"/>
      <c r="D37" s="150">
        <v>1000000</v>
      </c>
      <c r="E37" s="149"/>
      <c r="F37" s="149"/>
      <c r="G37" s="150"/>
      <c r="H37" s="151"/>
      <c r="I37" s="151"/>
      <c r="J37" s="151"/>
      <c r="K37" s="152">
        <v>320567</v>
      </c>
      <c r="L37" s="152">
        <f>SUM(D37:K37)</f>
        <v>1320567</v>
      </c>
      <c r="M37" s="152"/>
      <c r="N37" s="152">
        <f>SUM(L37)</f>
        <v>1320567</v>
      </c>
    </row>
    <row r="38" spans="1:14" ht="42.75">
      <c r="A38" s="153" t="s">
        <v>249</v>
      </c>
      <c r="B38" s="154"/>
      <c r="C38" s="154"/>
      <c r="D38" s="154"/>
      <c r="E38" s="154"/>
      <c r="F38" s="154"/>
      <c r="G38" s="155"/>
      <c r="H38" s="156"/>
      <c r="I38" s="156"/>
      <c r="J38" s="156"/>
      <c r="K38" s="170">
        <v>52461</v>
      </c>
      <c r="L38" s="170">
        <v>52461</v>
      </c>
      <c r="M38" s="170">
        <v>52463</v>
      </c>
      <c r="N38" s="170">
        <v>52461</v>
      </c>
    </row>
    <row r="39" spans="1:14" ht="14.25">
      <c r="A39" s="159" t="s">
        <v>42</v>
      </c>
      <c r="B39" s="154">
        <f>B37+B38</f>
        <v>1000000</v>
      </c>
      <c r="C39" s="154"/>
      <c r="D39" s="154">
        <f>B39+C39</f>
        <v>1000000</v>
      </c>
      <c r="E39" s="154"/>
      <c r="F39" s="154"/>
      <c r="G39" s="155"/>
      <c r="H39" s="156"/>
      <c r="I39" s="156"/>
      <c r="J39" s="156"/>
      <c r="K39" s="160">
        <f>SUM(K37:K38)</f>
        <v>373028</v>
      </c>
      <c r="L39" s="160">
        <f>SUM(L37:L38)</f>
        <v>1373028</v>
      </c>
      <c r="M39" s="160">
        <f>SUM(M37:M38)</f>
        <v>52463</v>
      </c>
      <c r="N39" s="160">
        <f>SUM(N37:N38)</f>
        <v>1373028</v>
      </c>
    </row>
    <row r="40" spans="1:14" s="30" customFormat="1" ht="42.75">
      <c r="A40" s="159" t="s">
        <v>43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1:14" s="18" customFormat="1" ht="25.5" customHeight="1">
      <c r="A41" s="153" t="s">
        <v>44</v>
      </c>
      <c r="B41" s="162"/>
      <c r="C41" s="162"/>
      <c r="D41" s="163"/>
      <c r="E41" s="162"/>
      <c r="F41" s="162"/>
      <c r="G41" s="164"/>
      <c r="H41" s="162"/>
      <c r="I41" s="162"/>
      <c r="J41" s="162"/>
      <c r="K41" s="162"/>
      <c r="L41" s="162"/>
      <c r="M41" s="164"/>
      <c r="N41" s="162"/>
    </row>
    <row r="42" spans="1:14" s="18" customFormat="1" ht="42.75">
      <c r="A42" s="153" t="s">
        <v>49</v>
      </c>
      <c r="B42" s="153"/>
      <c r="C42" s="162"/>
      <c r="D42" s="165"/>
      <c r="E42" s="162"/>
      <c r="F42" s="162"/>
      <c r="G42" s="163"/>
      <c r="H42" s="162"/>
      <c r="I42" s="162"/>
      <c r="J42" s="162"/>
      <c r="K42" s="162"/>
      <c r="L42" s="162"/>
      <c r="M42" s="163"/>
      <c r="N42" s="153"/>
    </row>
    <row r="43" spans="1:14" s="30" customFormat="1" ht="19.5" customHeight="1">
      <c r="A43" s="159" t="s">
        <v>52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4">
        <v>151280</v>
      </c>
      <c r="L43" s="154">
        <v>151280</v>
      </c>
      <c r="M43" s="154">
        <v>151280</v>
      </c>
      <c r="N43" s="154">
        <v>151280</v>
      </c>
    </row>
    <row r="44" spans="1:14" s="18" customFormat="1" ht="20.25" customHeight="1">
      <c r="A44" s="159" t="s">
        <v>53</v>
      </c>
      <c r="B44" s="153"/>
      <c r="C44" s="153"/>
      <c r="D44" s="165"/>
      <c r="E44" s="162"/>
      <c r="F44" s="162"/>
      <c r="G44" s="163"/>
      <c r="H44" s="162"/>
      <c r="I44" s="162"/>
      <c r="J44" s="162"/>
      <c r="K44" s="170"/>
      <c r="L44" s="170"/>
      <c r="M44" s="171"/>
      <c r="N44" s="152"/>
    </row>
    <row r="45" spans="1:14" s="18" customFormat="1" ht="16.5" customHeight="1">
      <c r="A45" s="159" t="s">
        <v>34</v>
      </c>
      <c r="B45" s="153"/>
      <c r="C45" s="153"/>
      <c r="D45" s="165"/>
      <c r="E45" s="153"/>
      <c r="F45" s="153"/>
      <c r="G45" s="165"/>
      <c r="H45" s="153"/>
      <c r="I45" s="153"/>
      <c r="J45" s="153"/>
      <c r="K45" s="153"/>
      <c r="L45" s="153"/>
      <c r="M45" s="168"/>
      <c r="N45" s="168"/>
    </row>
    <row r="46" spans="1:14" s="18" customFormat="1" ht="24.75" customHeight="1">
      <c r="A46" s="153" t="s">
        <v>35</v>
      </c>
      <c r="B46" s="153"/>
      <c r="C46" s="153"/>
      <c r="D46" s="165"/>
      <c r="E46" s="153"/>
      <c r="F46" s="153"/>
      <c r="G46" s="165"/>
      <c r="H46" s="153"/>
      <c r="I46" s="153"/>
      <c r="J46" s="153"/>
      <c r="K46" s="153"/>
      <c r="L46" s="153"/>
      <c r="M46" s="168"/>
      <c r="N46" s="168"/>
    </row>
    <row r="47" spans="1:14" s="18" customFormat="1" ht="20.25" customHeight="1">
      <c r="A47" s="159" t="s">
        <v>36</v>
      </c>
      <c r="B47" s="153"/>
      <c r="C47" s="153"/>
      <c r="D47" s="165"/>
      <c r="E47" s="153"/>
      <c r="F47" s="153"/>
      <c r="G47" s="165"/>
      <c r="H47" s="153"/>
      <c r="I47" s="153"/>
      <c r="J47" s="153"/>
      <c r="K47" s="153"/>
      <c r="L47" s="153"/>
      <c r="M47" s="168"/>
      <c r="N47" s="168"/>
    </row>
    <row r="48" spans="1:14" s="18" customFormat="1" ht="15" customHeight="1">
      <c r="A48" s="153" t="s">
        <v>37</v>
      </c>
      <c r="B48" s="153"/>
      <c r="C48" s="153"/>
      <c r="D48" s="165"/>
      <c r="E48" s="153"/>
      <c r="F48" s="153"/>
      <c r="G48" s="165"/>
      <c r="H48" s="153"/>
      <c r="I48" s="153"/>
      <c r="J48" s="153"/>
      <c r="K48" s="153"/>
      <c r="L48" s="153"/>
      <c r="M48" s="168"/>
      <c r="N48" s="168"/>
    </row>
    <row r="49" spans="1:14" s="18" customFormat="1" ht="28.5">
      <c r="A49" s="153" t="s">
        <v>38</v>
      </c>
      <c r="B49" s="153"/>
      <c r="C49" s="153"/>
      <c r="D49" s="165"/>
      <c r="E49" s="153"/>
      <c r="F49" s="153"/>
      <c r="G49" s="165"/>
      <c r="H49" s="153"/>
      <c r="I49" s="153"/>
      <c r="J49" s="153"/>
      <c r="K49" s="153"/>
      <c r="L49" s="153"/>
      <c r="M49" s="168"/>
      <c r="N49" s="168"/>
    </row>
    <row r="50" spans="1:14" s="18" customFormat="1" ht="14.25">
      <c r="A50" s="169" t="s">
        <v>39</v>
      </c>
      <c r="B50" s="153"/>
      <c r="C50" s="153"/>
      <c r="D50" s="165"/>
      <c r="E50" s="153"/>
      <c r="F50" s="153"/>
      <c r="G50" s="165"/>
      <c r="H50" s="153"/>
      <c r="I50" s="153"/>
      <c r="J50" s="153"/>
      <c r="K50" s="153"/>
      <c r="L50" s="153"/>
      <c r="M50" s="168"/>
      <c r="N50" s="168"/>
    </row>
    <row r="51" spans="1:14" s="18" customFormat="1" ht="28.5">
      <c r="A51" s="153" t="s">
        <v>40</v>
      </c>
      <c r="B51" s="153"/>
      <c r="C51" s="153"/>
      <c r="D51" s="165"/>
      <c r="E51" s="153"/>
      <c r="F51" s="153"/>
      <c r="G51" s="165"/>
      <c r="H51" s="153"/>
      <c r="I51" s="153"/>
      <c r="J51" s="153"/>
      <c r="K51" s="153"/>
      <c r="L51" s="153"/>
      <c r="M51" s="168"/>
      <c r="N51" s="168"/>
    </row>
    <row r="52" spans="1:14" s="18" customFormat="1" ht="14.25">
      <c r="A52" s="153" t="s">
        <v>41</v>
      </c>
      <c r="B52" s="153"/>
      <c r="C52" s="153"/>
      <c r="D52" s="165"/>
      <c r="E52" s="153"/>
      <c r="F52" s="153"/>
      <c r="G52" s="165"/>
      <c r="H52" s="153"/>
      <c r="I52" s="153"/>
      <c r="J52" s="153"/>
      <c r="K52" s="153"/>
      <c r="L52" s="153"/>
      <c r="M52" s="168"/>
      <c r="N52" s="168"/>
    </row>
    <row r="53" spans="1:14" ht="29.25" customHeight="1">
      <c r="A53" s="148" t="s">
        <v>487</v>
      </c>
      <c r="B53" s="149">
        <f>B39</f>
        <v>1000000</v>
      </c>
      <c r="C53" s="149"/>
      <c r="D53" s="150">
        <f>D39</f>
        <v>1000000</v>
      </c>
      <c r="E53" s="149"/>
      <c r="F53" s="149"/>
      <c r="G53" s="150"/>
      <c r="H53" s="151"/>
      <c r="I53" s="151"/>
      <c r="J53" s="151"/>
      <c r="K53" s="152">
        <f>SUM(K39:K43)</f>
        <v>524308</v>
      </c>
      <c r="L53" s="152">
        <f>SUM(L39:L43)</f>
        <v>1524308</v>
      </c>
      <c r="M53" s="152">
        <f>SUM(M39:M43)</f>
        <v>203743</v>
      </c>
      <c r="N53" s="152">
        <f>SUM(N39:N43)</f>
        <v>1524308</v>
      </c>
    </row>
    <row r="54" spans="1:14" ht="12.75">
      <c r="A54" s="21"/>
      <c r="B54" s="22"/>
      <c r="C54" s="22"/>
      <c r="D54" s="22"/>
      <c r="E54" s="22"/>
      <c r="F54" s="22"/>
      <c r="G54" s="22"/>
      <c r="H54" s="23"/>
      <c r="I54" s="23"/>
      <c r="J54" s="23"/>
      <c r="K54" s="23"/>
      <c r="L54" s="24"/>
      <c r="M54" s="24"/>
      <c r="N54" s="24"/>
    </row>
    <row r="55" spans="1:13" ht="12.75">
      <c r="A55" s="5" t="s">
        <v>17</v>
      </c>
      <c r="B55" s="13"/>
      <c r="C55" s="13"/>
      <c r="D55" s="110" t="s">
        <v>56</v>
      </c>
      <c r="G55" s="110"/>
      <c r="H55" s="110"/>
      <c r="I55" s="110"/>
      <c r="J55" s="110"/>
      <c r="K55" s="110"/>
      <c r="L55" s="111" t="s">
        <v>240</v>
      </c>
      <c r="M55" s="111"/>
    </row>
    <row r="56" spans="1:14" ht="12.75">
      <c r="A56" s="4"/>
      <c r="B56" s="13"/>
      <c r="C56" s="13"/>
      <c r="D56" s="110" t="s">
        <v>2</v>
      </c>
      <c r="E56" s="13"/>
      <c r="G56" s="110"/>
      <c r="H56" s="112"/>
      <c r="I56" s="113"/>
      <c r="J56" s="113"/>
      <c r="K56" s="113"/>
      <c r="L56" s="111"/>
      <c r="M56" s="111"/>
      <c r="N56" s="111"/>
    </row>
    <row r="57" spans="1:13" ht="12.75">
      <c r="A57" s="1" t="s">
        <v>16</v>
      </c>
      <c r="B57" s="13"/>
      <c r="C57" s="13"/>
      <c r="D57" s="110" t="s">
        <v>1</v>
      </c>
      <c r="E57" s="13"/>
      <c r="G57" s="110"/>
      <c r="H57" s="112"/>
      <c r="I57" s="113"/>
      <c r="J57" s="113"/>
      <c r="K57" s="113"/>
      <c r="L57" s="111" t="s">
        <v>241</v>
      </c>
      <c r="M57" s="111"/>
    </row>
    <row r="58" spans="6:14" ht="12.75"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</sheetData>
  <sheetProtection/>
  <mergeCells count="21">
    <mergeCell ref="H15:H16"/>
    <mergeCell ref="K15:K16"/>
    <mergeCell ref="J6:L6"/>
    <mergeCell ref="A8:F8"/>
    <mergeCell ref="A10:F10"/>
    <mergeCell ref="A12:F12"/>
    <mergeCell ref="A15:A16"/>
    <mergeCell ref="A9:F9"/>
    <mergeCell ref="A13:F13"/>
    <mergeCell ref="J15:J16"/>
    <mergeCell ref="F15:F16"/>
    <mergeCell ref="A14:H14"/>
    <mergeCell ref="G15:G16"/>
    <mergeCell ref="B15:D15"/>
    <mergeCell ref="E15:E16"/>
    <mergeCell ref="I15:I16"/>
    <mergeCell ref="A36:N36"/>
    <mergeCell ref="A18:N18"/>
    <mergeCell ref="L15:L16"/>
    <mergeCell ref="M15:M16"/>
    <mergeCell ref="N15:N16"/>
  </mergeCells>
  <printOptions/>
  <pageMargins left="0.26" right="0.33" top="0.35" bottom="0.35" header="0.26" footer="0.29"/>
  <pageSetup horizontalDpi="600" verticalDpi="600" orientation="landscape" paperSize="9" scale="73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24">
      <selection activeCell="I22" sqref="I22"/>
    </sheetView>
  </sheetViews>
  <sheetFormatPr defaultColWidth="9.00390625" defaultRowHeight="12.75"/>
  <cols>
    <col min="1" max="1" width="0.12890625" style="86" hidden="1" customWidth="1"/>
    <col min="2" max="2" width="74.125" style="86" customWidth="1"/>
    <col min="3" max="3" width="20.375" style="86" customWidth="1"/>
    <col min="4" max="4" width="20.625" style="86" customWidth="1"/>
    <col min="5" max="5" width="16.625" style="86" customWidth="1"/>
    <col min="6" max="6" width="11.125" style="86" customWidth="1"/>
    <col min="7" max="7" width="11.00390625" style="86" customWidth="1"/>
    <col min="8" max="16384" width="9.125" style="86" customWidth="1"/>
  </cols>
  <sheetData>
    <row r="1" ht="0.75" customHeight="1" hidden="1"/>
    <row r="2" ht="12.75" hidden="1"/>
    <row r="3" spans="2:5" ht="12.75" hidden="1">
      <c r="B3" s="87"/>
      <c r="C3" s="87"/>
      <c r="D3" s="87"/>
      <c r="E3" s="87"/>
    </row>
    <row r="4" spans="2:5" ht="12.75" hidden="1">
      <c r="B4" s="87"/>
      <c r="C4" s="87"/>
      <c r="D4" s="79"/>
      <c r="E4" s="63" t="s">
        <v>111</v>
      </c>
    </row>
    <row r="5" spans="2:5" ht="12.75" hidden="1">
      <c r="B5" s="87"/>
      <c r="C5" s="87"/>
      <c r="D5" s="80"/>
      <c r="E5" s="64" t="s">
        <v>112</v>
      </c>
    </row>
    <row r="6" spans="2:5" ht="12.75" hidden="1">
      <c r="B6" s="87"/>
      <c r="C6" s="87"/>
      <c r="D6" s="80"/>
      <c r="E6" s="64" t="s">
        <v>18</v>
      </c>
    </row>
    <row r="7" spans="2:5" ht="12.75" hidden="1">
      <c r="B7" s="87"/>
      <c r="C7" s="87"/>
      <c r="D7" s="80"/>
      <c r="E7" s="64" t="s">
        <v>113</v>
      </c>
    </row>
    <row r="8" spans="2:5" ht="12.75" hidden="1">
      <c r="B8" s="87"/>
      <c r="C8" s="87"/>
      <c r="D8" s="80"/>
      <c r="E8" s="87"/>
    </row>
    <row r="9" spans="2:5" ht="12.75">
      <c r="B9" s="87"/>
      <c r="C9" s="87"/>
      <c r="D9" s="80"/>
      <c r="E9" s="87"/>
    </row>
    <row r="10" spans="2:5" ht="12.75">
      <c r="B10" s="87"/>
      <c r="C10" s="293" t="s">
        <v>156</v>
      </c>
      <c r="D10" s="293"/>
      <c r="E10" s="293"/>
    </row>
    <row r="11" spans="2:3" ht="12.75">
      <c r="B11" s="87"/>
      <c r="C11" s="87"/>
    </row>
    <row r="12" spans="2:5" ht="16.5">
      <c r="B12" s="299" t="s">
        <v>0</v>
      </c>
      <c r="C12" s="299"/>
      <c r="D12" s="299"/>
      <c r="E12" s="299"/>
    </row>
    <row r="13" spans="2:5" ht="14.25">
      <c r="B13" s="298" t="s">
        <v>157</v>
      </c>
      <c r="C13" s="298"/>
      <c r="D13" s="298"/>
      <c r="E13" s="298"/>
    </row>
    <row r="14" spans="2:5" ht="14.25">
      <c r="B14" s="81"/>
      <c r="C14" s="81"/>
      <c r="D14" s="81"/>
      <c r="E14" s="81"/>
    </row>
    <row r="15" spans="2:5" ht="12.75" customHeight="1">
      <c r="B15" s="295" t="s">
        <v>482</v>
      </c>
      <c r="C15" s="296"/>
      <c r="D15" s="296"/>
      <c r="E15" s="296"/>
    </row>
    <row r="16" spans="2:5" ht="12" customHeight="1">
      <c r="B16" s="82"/>
      <c r="C16" s="83"/>
      <c r="D16" s="83"/>
      <c r="E16" s="83"/>
    </row>
    <row r="17" spans="2:5" ht="14.25">
      <c r="B17" s="298" t="s">
        <v>243</v>
      </c>
      <c r="C17" s="298"/>
      <c r="D17" s="298"/>
      <c r="E17" s="298"/>
    </row>
    <row r="18" spans="2:5" ht="12.75">
      <c r="B18" s="325" t="s">
        <v>154</v>
      </c>
      <c r="C18" s="325"/>
      <c r="D18" s="325"/>
      <c r="E18" s="325"/>
    </row>
    <row r="19" spans="2:5" ht="12.75">
      <c r="B19" s="23"/>
      <c r="C19" s="23"/>
      <c r="D19" s="84" t="s">
        <v>58</v>
      </c>
      <c r="E19" s="23"/>
    </row>
    <row r="20" spans="2:5" ht="47.25" customHeight="1">
      <c r="B20" s="43" t="s">
        <v>59</v>
      </c>
      <c r="C20" s="281" t="s">
        <v>115</v>
      </c>
      <c r="D20" s="85" t="s">
        <v>116</v>
      </c>
      <c r="E20" s="3"/>
    </row>
    <row r="21" spans="2:4" ht="14.25" customHeight="1">
      <c r="B21" s="54" t="s">
        <v>117</v>
      </c>
      <c r="C21" s="134">
        <f>SUM(C22,C30)</f>
        <v>-254375</v>
      </c>
      <c r="D21" s="134">
        <f>SUM(D22,D30)</f>
        <v>-7542</v>
      </c>
    </row>
    <row r="22" spans="2:4" ht="26.25" customHeight="1">
      <c r="B22" s="19" t="s">
        <v>118</v>
      </c>
      <c r="C22" s="134">
        <f>SUM(C23:C29)</f>
        <v>174738</v>
      </c>
      <c r="D22" s="134">
        <f>SUM(D23:D29)</f>
        <v>216560</v>
      </c>
    </row>
    <row r="23" spans="2:5" ht="14.25" customHeight="1">
      <c r="B23" s="20" t="s">
        <v>119</v>
      </c>
      <c r="C23" s="135">
        <v>793990</v>
      </c>
      <c r="D23" s="135">
        <v>868358</v>
      </c>
      <c r="E23" s="117"/>
    </row>
    <row r="24" spans="2:5" ht="15" customHeight="1">
      <c r="B24" s="20" t="s">
        <v>120</v>
      </c>
      <c r="C24" s="136">
        <v>-457408</v>
      </c>
      <c r="D24" s="136">
        <v>-485556</v>
      </c>
      <c r="E24" s="118"/>
    </row>
    <row r="25" spans="2:4" ht="14.25" customHeight="1">
      <c r="B25" s="137" t="s">
        <v>121</v>
      </c>
      <c r="C25" s="135"/>
      <c r="D25" s="135"/>
    </row>
    <row r="26" spans="2:4" ht="15" customHeight="1">
      <c r="B26" s="137" t="s">
        <v>122</v>
      </c>
      <c r="C26" s="135"/>
      <c r="D26" s="135"/>
    </row>
    <row r="27" spans="2:4" ht="15.75" customHeight="1">
      <c r="B27" s="137" t="s">
        <v>123</v>
      </c>
      <c r="C27" s="136">
        <v>14701</v>
      </c>
      <c r="D27" s="136">
        <v>24653</v>
      </c>
    </row>
    <row r="28" spans="2:4" ht="14.25" customHeight="1">
      <c r="B28" s="137" t="s">
        <v>124</v>
      </c>
      <c r="C28" s="136">
        <v>-93618</v>
      </c>
      <c r="D28" s="136">
        <v>-106071</v>
      </c>
    </row>
    <row r="29" spans="2:5" ht="15" customHeight="1">
      <c r="B29" s="137" t="s">
        <v>125</v>
      </c>
      <c r="C29" s="136">
        <v>-82927</v>
      </c>
      <c r="D29" s="136">
        <v>-84824</v>
      </c>
      <c r="E29" s="87"/>
    </row>
    <row r="30" spans="2:4" ht="24.75" customHeight="1">
      <c r="B30" s="138" t="s">
        <v>126</v>
      </c>
      <c r="C30" s="134">
        <f>SUM(C31:C35)</f>
        <v>-429113</v>
      </c>
      <c r="D30" s="134">
        <f>SUM(D31:D35)</f>
        <v>-224102</v>
      </c>
    </row>
    <row r="31" spans="2:7" ht="16.5" customHeight="1">
      <c r="B31" s="20" t="s">
        <v>127</v>
      </c>
      <c r="C31" s="136">
        <v>515586</v>
      </c>
      <c r="D31" s="136">
        <v>-63051</v>
      </c>
      <c r="E31" s="133"/>
      <c r="F31" s="114"/>
      <c r="G31" s="87"/>
    </row>
    <row r="32" spans="2:7" ht="17.25" customHeight="1">
      <c r="B32" s="139" t="s">
        <v>128</v>
      </c>
      <c r="C32" s="140">
        <v>-905481</v>
      </c>
      <c r="D32" s="140">
        <v>-110536</v>
      </c>
      <c r="E32" s="119"/>
      <c r="F32" s="115"/>
      <c r="G32" s="87"/>
    </row>
    <row r="33" spans="2:4" ht="24">
      <c r="B33" s="20" t="s">
        <v>155</v>
      </c>
      <c r="C33" s="141"/>
      <c r="D33" s="141"/>
    </row>
    <row r="34" spans="1:4" ht="16.5" customHeight="1">
      <c r="A34" s="86" t="s">
        <v>129</v>
      </c>
      <c r="B34" s="20" t="s">
        <v>130</v>
      </c>
      <c r="C34" s="141"/>
      <c r="D34" s="141"/>
    </row>
    <row r="35" spans="2:5" ht="14.25">
      <c r="B35" s="20" t="s">
        <v>131</v>
      </c>
      <c r="C35" s="136">
        <v>-39218</v>
      </c>
      <c r="D35" s="136">
        <v>-50515</v>
      </c>
      <c r="E35" s="87"/>
    </row>
    <row r="36" spans="2:4" ht="15.75" customHeight="1">
      <c r="B36" s="54" t="s">
        <v>132</v>
      </c>
      <c r="C36" s="134">
        <f>SUM(C37:C42)</f>
        <v>-4053</v>
      </c>
      <c r="D36" s="134">
        <f>SUM(D37:D42)</f>
        <v>-59076</v>
      </c>
    </row>
    <row r="37" spans="2:4" ht="12.75" customHeight="1">
      <c r="B37" s="139" t="s">
        <v>133</v>
      </c>
      <c r="C37" s="142"/>
      <c r="D37" s="142"/>
    </row>
    <row r="38" spans="2:4" ht="12.75" customHeight="1">
      <c r="B38" s="137" t="s">
        <v>134</v>
      </c>
      <c r="C38" s="142"/>
      <c r="D38" s="142"/>
    </row>
    <row r="39" spans="2:4" ht="23.25" customHeight="1">
      <c r="B39" s="137" t="s">
        <v>135</v>
      </c>
      <c r="C39" s="282"/>
      <c r="D39" s="136"/>
    </row>
    <row r="40" spans="2:5" ht="17.25" customHeight="1">
      <c r="B40" s="137" t="s">
        <v>136</v>
      </c>
      <c r="C40" s="136">
        <v>-4058</v>
      </c>
      <c r="D40" s="136">
        <v>-59076</v>
      </c>
      <c r="E40" s="87"/>
    </row>
    <row r="41" spans="2:4" ht="12.75" customHeight="1">
      <c r="B41" s="137" t="s">
        <v>137</v>
      </c>
      <c r="C41" s="136">
        <v>5</v>
      </c>
      <c r="D41" s="140"/>
    </row>
    <row r="42" spans="2:5" ht="19.5" customHeight="1">
      <c r="B42" s="137" t="s">
        <v>138</v>
      </c>
      <c r="C42" s="142"/>
      <c r="D42" s="142"/>
      <c r="E42" s="87"/>
    </row>
    <row r="43" spans="2:4" ht="14.25">
      <c r="B43" s="54" t="s">
        <v>139</v>
      </c>
      <c r="C43" s="134">
        <f>SUM(C44:C50)</f>
        <v>-39693</v>
      </c>
      <c r="D43" s="134">
        <f>SUM(D44:D50)</f>
        <v>-57789</v>
      </c>
    </row>
    <row r="44" spans="2:4" ht="12.75" customHeight="1">
      <c r="B44" s="137" t="s">
        <v>140</v>
      </c>
      <c r="C44" s="134"/>
      <c r="D44" s="136"/>
    </row>
    <row r="45" spans="2:4" ht="14.25" customHeight="1">
      <c r="B45" s="137" t="s">
        <v>141</v>
      </c>
      <c r="C45" s="136">
        <v>-39693</v>
      </c>
      <c r="D45" s="136">
        <v>-57789</v>
      </c>
    </row>
    <row r="46" spans="2:4" ht="15" customHeight="1">
      <c r="B46" s="139" t="s">
        <v>142</v>
      </c>
      <c r="C46" s="142"/>
      <c r="D46" s="140"/>
    </row>
    <row r="47" spans="2:4" ht="14.25">
      <c r="B47" s="139" t="s">
        <v>143</v>
      </c>
      <c r="C47" s="141"/>
      <c r="D47" s="141"/>
    </row>
    <row r="48" spans="2:4" ht="14.25">
      <c r="B48" s="137" t="s">
        <v>144</v>
      </c>
      <c r="C48" s="142"/>
      <c r="D48" s="142"/>
    </row>
    <row r="49" spans="2:4" ht="13.5" customHeight="1">
      <c r="B49" s="137" t="s">
        <v>145</v>
      </c>
      <c r="C49" s="142"/>
      <c r="D49" s="142"/>
    </row>
    <row r="50" spans="2:4" ht="12.75" customHeight="1">
      <c r="B50" s="137" t="s">
        <v>146</v>
      </c>
      <c r="C50" s="142"/>
      <c r="D50" s="142"/>
    </row>
    <row r="51" spans="2:4" ht="12.75" customHeight="1">
      <c r="B51" s="324" t="s">
        <v>147</v>
      </c>
      <c r="C51" s="136"/>
      <c r="D51" s="136"/>
    </row>
    <row r="52" spans="2:4" ht="14.25">
      <c r="B52" s="324"/>
      <c r="C52" s="134">
        <v>-1960</v>
      </c>
      <c r="D52" s="134">
        <v>511</v>
      </c>
    </row>
    <row r="53" spans="2:4" ht="14.25">
      <c r="B53" s="54" t="s">
        <v>148</v>
      </c>
      <c r="C53" s="134">
        <f>SUM(C43,C36,C21)</f>
        <v>-298121</v>
      </c>
      <c r="D53" s="134">
        <f>SUM(D43,D36,D21)</f>
        <v>-124407</v>
      </c>
    </row>
    <row r="54" spans="2:5" ht="14.25" customHeight="1">
      <c r="B54" s="137" t="s">
        <v>149</v>
      </c>
      <c r="C54" s="141">
        <v>504117</v>
      </c>
      <c r="D54" s="141">
        <v>628013</v>
      </c>
      <c r="E54" s="116"/>
    </row>
    <row r="55" spans="2:4" ht="14.25" customHeight="1">
      <c r="B55" s="137" t="s">
        <v>150</v>
      </c>
      <c r="C55" s="143">
        <f>SUM(C52:C54)</f>
        <v>204036</v>
      </c>
      <c r="D55" s="143">
        <f>SUM(D52:D54)</f>
        <v>504117</v>
      </c>
    </row>
    <row r="56" spans="3:4" ht="14.25">
      <c r="C56" s="265"/>
      <c r="D56" s="98"/>
    </row>
    <row r="58" spans="2:4" ht="12.75">
      <c r="B58" s="88"/>
      <c r="C58" s="88"/>
      <c r="D58" s="88"/>
    </row>
    <row r="59" spans="2:4" ht="14.25">
      <c r="B59" s="89" t="s">
        <v>56</v>
      </c>
      <c r="C59" s="89"/>
      <c r="D59" s="90" t="s">
        <v>151</v>
      </c>
    </row>
    <row r="60" spans="2:4" ht="14.25">
      <c r="B60" s="89" t="s">
        <v>152</v>
      </c>
      <c r="C60" s="89"/>
      <c r="D60" s="90"/>
    </row>
    <row r="61" spans="2:4" ht="14.25">
      <c r="B61" s="89"/>
      <c r="C61" s="89"/>
      <c r="D61" s="90" t="s">
        <v>112</v>
      </c>
    </row>
    <row r="62" spans="2:4" ht="14.25">
      <c r="B62" s="89" t="s">
        <v>1</v>
      </c>
      <c r="C62" s="89"/>
      <c r="D62" s="89" t="s">
        <v>153</v>
      </c>
    </row>
    <row r="63" spans="2:4" ht="14.25">
      <c r="B63" s="91"/>
      <c r="C63" s="91"/>
      <c r="D63" s="9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A12" sqref="A12:D12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35" t="s">
        <v>111</v>
      </c>
    </row>
    <row r="2" s="14" customFormat="1" ht="2.25" customHeight="1" hidden="1">
      <c r="D2" s="37"/>
    </row>
    <row r="3" s="14" customFormat="1" ht="12.75" hidden="1">
      <c r="D3" s="37" t="s">
        <v>18</v>
      </c>
    </row>
    <row r="4" s="14" customFormat="1" ht="12.75" hidden="1">
      <c r="D4" s="37" t="s">
        <v>114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316" t="s">
        <v>110</v>
      </c>
      <c r="C7" s="317"/>
      <c r="D7" s="317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318" t="s">
        <v>0</v>
      </c>
      <c r="B9" s="318"/>
      <c r="C9" s="318"/>
      <c r="D9" s="3"/>
    </row>
    <row r="10" spans="1:4" s="1" customFormat="1" ht="14.25">
      <c r="A10" s="323" t="s">
        <v>81</v>
      </c>
      <c r="B10" s="323"/>
      <c r="C10" s="323"/>
      <c r="D10" s="6"/>
    </row>
    <row r="11" spans="1:4" s="1" customFormat="1" ht="14.25">
      <c r="A11" s="323" t="s">
        <v>82</v>
      </c>
      <c r="B11" s="323"/>
      <c r="C11" s="323"/>
      <c r="D11" s="6"/>
    </row>
    <row r="12" spans="1:4" s="42" customFormat="1" ht="14.25">
      <c r="A12" s="295" t="s">
        <v>481</v>
      </c>
      <c r="B12" s="296"/>
      <c r="C12" s="296"/>
      <c r="D12" s="296"/>
    </row>
    <row r="13" spans="1:4" s="42" customFormat="1" ht="14.25">
      <c r="A13" s="82"/>
      <c r="B13" s="83"/>
      <c r="C13" s="83"/>
      <c r="D13" s="83"/>
    </row>
    <row r="14" spans="1:4" s="1" customFormat="1" ht="14.25">
      <c r="A14" s="298" t="s">
        <v>243</v>
      </c>
      <c r="B14" s="298"/>
      <c r="C14" s="298"/>
      <c r="D14" s="298"/>
    </row>
    <row r="15" spans="1:4" s="1" customFormat="1" ht="15.75" customHeight="1">
      <c r="A15" s="320" t="s">
        <v>104</v>
      </c>
      <c r="B15" s="320"/>
      <c r="C15" s="320"/>
      <c r="D15" s="3"/>
    </row>
    <row r="17" spans="1:3" s="3" customFormat="1" ht="14.25">
      <c r="A17" s="43" t="s">
        <v>59</v>
      </c>
      <c r="B17" s="44" t="s">
        <v>83</v>
      </c>
      <c r="C17" s="44" t="s">
        <v>60</v>
      </c>
    </row>
    <row r="18" spans="1:3" ht="15">
      <c r="A18" s="45">
        <v>1</v>
      </c>
      <c r="B18" s="45">
        <v>2</v>
      </c>
      <c r="C18" s="45">
        <v>3</v>
      </c>
    </row>
    <row r="19" spans="1:3" ht="12.75">
      <c r="A19" s="46" t="s">
        <v>84</v>
      </c>
      <c r="B19" s="47"/>
      <c r="C19" s="48"/>
    </row>
    <row r="20" spans="1:3" ht="12.75">
      <c r="A20" s="49" t="s">
        <v>85</v>
      </c>
      <c r="B20" s="47"/>
      <c r="C20" s="50"/>
    </row>
    <row r="21" spans="1:3" ht="12.75">
      <c r="A21" s="47" t="s">
        <v>86</v>
      </c>
      <c r="B21" s="47"/>
      <c r="C21" s="50"/>
    </row>
    <row r="22" spans="1:3" ht="12.75">
      <c r="A22" s="47" t="s">
        <v>87</v>
      </c>
      <c r="B22" s="47"/>
      <c r="C22" s="50"/>
    </row>
    <row r="23" spans="1:3" ht="24">
      <c r="A23" s="51" t="s">
        <v>88</v>
      </c>
      <c r="B23" s="47"/>
      <c r="C23" s="50"/>
    </row>
    <row r="24" spans="1:3" ht="24">
      <c r="A24" s="52" t="s">
        <v>89</v>
      </c>
      <c r="B24" s="52"/>
      <c r="C24" s="53"/>
    </row>
    <row r="25" spans="1:3" ht="15">
      <c r="A25" s="54" t="s">
        <v>90</v>
      </c>
      <c r="B25" s="55"/>
      <c r="C25" s="45"/>
    </row>
    <row r="26" spans="1:3" ht="12.75">
      <c r="A26" s="56" t="s">
        <v>91</v>
      </c>
      <c r="B26" s="47"/>
      <c r="C26" s="48"/>
    </row>
    <row r="27" spans="1:3" ht="12.75">
      <c r="A27" s="57" t="s">
        <v>92</v>
      </c>
      <c r="B27" s="47"/>
      <c r="C27" s="50"/>
    </row>
    <row r="28" spans="1:3" ht="12.75">
      <c r="A28" s="57" t="s">
        <v>93</v>
      </c>
      <c r="B28" s="47"/>
      <c r="C28" s="50"/>
    </row>
    <row r="29" spans="1:3" ht="24">
      <c r="A29" s="57" t="s">
        <v>94</v>
      </c>
      <c r="B29" s="47"/>
      <c r="C29" s="58"/>
    </row>
    <row r="30" spans="1:3" ht="15">
      <c r="A30" s="54" t="s">
        <v>95</v>
      </c>
      <c r="B30" s="55"/>
      <c r="C30" s="45"/>
    </row>
    <row r="31" spans="1:3" ht="12.75">
      <c r="A31" s="56" t="s">
        <v>96</v>
      </c>
      <c r="B31" s="47"/>
      <c r="C31" s="48"/>
    </row>
    <row r="32" spans="1:3" ht="12.75">
      <c r="A32" s="57" t="s">
        <v>97</v>
      </c>
      <c r="B32" s="47"/>
      <c r="C32" s="50"/>
    </row>
    <row r="33" spans="1:3" ht="12.75">
      <c r="A33" s="57" t="s">
        <v>98</v>
      </c>
      <c r="B33" s="47"/>
      <c r="C33" s="50"/>
    </row>
    <row r="34" spans="1:3" ht="12.75">
      <c r="A34" s="57" t="s">
        <v>99</v>
      </c>
      <c r="B34" s="47"/>
      <c r="C34" s="50"/>
    </row>
    <row r="35" spans="1:3" ht="24">
      <c r="A35" s="57" t="s">
        <v>100</v>
      </c>
      <c r="B35" s="47"/>
      <c r="C35" s="50"/>
    </row>
    <row r="36" spans="1:3" ht="15">
      <c r="A36" s="59" t="s">
        <v>101</v>
      </c>
      <c r="B36" s="60"/>
      <c r="C36" s="45"/>
    </row>
    <row r="37" spans="1:3" ht="15">
      <c r="A37" s="59" t="s">
        <v>102</v>
      </c>
      <c r="B37" s="60"/>
      <c r="C37" s="45"/>
    </row>
    <row r="38" spans="1:3" ht="24">
      <c r="A38" s="54" t="s">
        <v>103</v>
      </c>
      <c r="B38" s="61"/>
      <c r="C38" s="61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">
      <selection activeCell="D175" sqref="D175"/>
    </sheetView>
  </sheetViews>
  <sheetFormatPr defaultColWidth="8.875" defaultRowHeight="12.75"/>
  <cols>
    <col min="1" max="1" width="7.00390625" style="190" customWidth="1"/>
    <col min="2" max="2" width="80.375" style="175" customWidth="1"/>
    <col min="3" max="3" width="18.75390625" style="193" customWidth="1"/>
    <col min="4" max="4" width="20.00390625" style="193" customWidth="1"/>
    <col min="5" max="5" width="14.75390625" style="190" customWidth="1"/>
    <col min="6" max="16384" width="8.875" style="190" customWidth="1"/>
  </cols>
  <sheetData>
    <row r="1" spans="1:4" s="175" customFormat="1" ht="39.75" customHeight="1">
      <c r="A1" s="173" t="s">
        <v>250</v>
      </c>
      <c r="B1" s="340" t="s">
        <v>251</v>
      </c>
      <c r="C1" s="341"/>
      <c r="D1" s="341"/>
    </row>
    <row r="2" spans="3:5" s="175" customFormat="1" ht="12.75" customHeight="1">
      <c r="C2" s="176"/>
      <c r="D2" s="177"/>
      <c r="E2" s="177"/>
    </row>
    <row r="3" spans="3:5" s="175" customFormat="1" ht="12.75" customHeight="1">
      <c r="C3" s="178"/>
      <c r="D3" s="174"/>
      <c r="E3" s="174"/>
    </row>
    <row r="4" s="175" customFormat="1" ht="12.75">
      <c r="C4" s="178"/>
    </row>
    <row r="5" spans="2:4" s="175" customFormat="1" ht="15">
      <c r="B5" s="179" t="s">
        <v>0</v>
      </c>
      <c r="C5" s="178"/>
      <c r="D5" s="180" t="s">
        <v>252</v>
      </c>
    </row>
    <row r="6" spans="1:4" s="181" customFormat="1" ht="15">
      <c r="A6" s="175"/>
      <c r="B6" s="179" t="s">
        <v>253</v>
      </c>
      <c r="C6" s="342"/>
      <c r="D6" s="342"/>
    </row>
    <row r="7" spans="1:4" s="181" customFormat="1" ht="14.25">
      <c r="A7" s="175"/>
      <c r="B7" s="182"/>
      <c r="C7" s="342"/>
      <c r="D7" s="342"/>
    </row>
    <row r="8" spans="1:6" s="187" customFormat="1" ht="14.25">
      <c r="A8" s="183"/>
      <c r="B8" s="184" t="s">
        <v>254</v>
      </c>
      <c r="C8" s="185" t="s">
        <v>255</v>
      </c>
      <c r="D8" s="186"/>
      <c r="E8" s="181"/>
      <c r="F8" s="181"/>
    </row>
    <row r="9" spans="1:6" ht="12.75">
      <c r="A9" s="183"/>
      <c r="B9" s="184" t="s">
        <v>256</v>
      </c>
      <c r="C9" s="188">
        <v>43191</v>
      </c>
      <c r="D9" s="189" t="s">
        <v>257</v>
      </c>
      <c r="E9" s="175"/>
      <c r="F9" s="175"/>
    </row>
    <row r="10" spans="1:6" ht="12.75">
      <c r="A10" s="183"/>
      <c r="B10" s="184" t="s">
        <v>480</v>
      </c>
      <c r="C10" s="188">
        <v>43281</v>
      </c>
      <c r="D10" s="189" t="s">
        <v>258</v>
      </c>
      <c r="E10" s="175"/>
      <c r="F10" s="175"/>
    </row>
    <row r="11" spans="1:6" ht="12.75">
      <c r="A11" s="175"/>
      <c r="B11" s="191"/>
      <c r="C11" s="192"/>
      <c r="E11" s="175"/>
      <c r="F11" s="175"/>
    </row>
    <row r="12" spans="1:6" ht="12.75">
      <c r="A12" s="175"/>
      <c r="B12" s="191"/>
      <c r="C12" s="192"/>
      <c r="D12" s="192"/>
      <c r="E12" s="175"/>
      <c r="F12" s="175"/>
    </row>
    <row r="13" spans="1:6" ht="12.75">
      <c r="A13" s="175"/>
      <c r="B13" s="191"/>
      <c r="C13" s="192"/>
      <c r="D13" s="192" t="s">
        <v>259</v>
      </c>
      <c r="E13" s="175"/>
      <c r="F13" s="175"/>
    </row>
    <row r="14" spans="1:6" s="198" customFormat="1" ht="25.5">
      <c r="A14" s="194"/>
      <c r="B14" s="195" t="s">
        <v>59</v>
      </c>
      <c r="C14" s="196" t="s">
        <v>260</v>
      </c>
      <c r="D14" s="197" t="s">
        <v>60</v>
      </c>
      <c r="E14" s="178"/>
      <c r="F14" s="178"/>
    </row>
    <row r="15" spans="1:4" s="200" customFormat="1" ht="14.25">
      <c r="A15" s="199" t="s">
        <v>261</v>
      </c>
      <c r="B15" s="199"/>
      <c r="C15" s="199"/>
      <c r="D15" s="199"/>
    </row>
    <row r="16" spans="1:4" s="200" customFormat="1" ht="12.75">
      <c r="A16" s="201">
        <v>1.1</v>
      </c>
      <c r="B16" s="202" t="s">
        <v>262</v>
      </c>
      <c r="C16" s="203">
        <f>SUM(C17:C18)</f>
        <v>1608</v>
      </c>
      <c r="D16" s="204">
        <f>SUM(D17:D18)</f>
        <v>2100</v>
      </c>
    </row>
    <row r="17" spans="1:4" s="200" customFormat="1" ht="12.75">
      <c r="A17" s="205" t="s">
        <v>263</v>
      </c>
      <c r="B17" s="206" t="s">
        <v>264</v>
      </c>
      <c r="C17" s="207">
        <v>1608</v>
      </c>
      <c r="D17" s="208">
        <v>2100</v>
      </c>
    </row>
    <row r="18" spans="1:4" s="200" customFormat="1" ht="12.75">
      <c r="A18" s="205" t="s">
        <v>265</v>
      </c>
      <c r="B18" s="206" t="s">
        <v>266</v>
      </c>
      <c r="C18" s="207">
        <v>0</v>
      </c>
      <c r="D18" s="208">
        <v>0</v>
      </c>
    </row>
    <row r="19" spans="1:4" s="200" customFormat="1" ht="25.5">
      <c r="A19" s="209">
        <v>1.2</v>
      </c>
      <c r="B19" s="210" t="s">
        <v>267</v>
      </c>
      <c r="C19" s="211">
        <f>SUM(C20:C22)</f>
        <v>159</v>
      </c>
      <c r="D19" s="212">
        <f>SUM(D20:D22)</f>
        <v>2723</v>
      </c>
    </row>
    <row r="20" spans="1:4" s="200" customFormat="1" ht="12.75">
      <c r="A20" s="213" t="s">
        <v>268</v>
      </c>
      <c r="B20" s="210" t="s">
        <v>269</v>
      </c>
      <c r="C20" s="207">
        <v>159</v>
      </c>
      <c r="D20" s="208">
        <v>2723</v>
      </c>
    </row>
    <row r="21" spans="1:4" s="200" customFormat="1" ht="12.75">
      <c r="A21" s="213" t="s">
        <v>270</v>
      </c>
      <c r="B21" s="210" t="s">
        <v>271</v>
      </c>
      <c r="C21" s="207">
        <v>0</v>
      </c>
      <c r="D21" s="208">
        <v>0</v>
      </c>
    </row>
    <row r="22" spans="1:4" s="200" customFormat="1" ht="12.75">
      <c r="A22" s="213" t="s">
        <v>272</v>
      </c>
      <c r="B22" s="206" t="s">
        <v>273</v>
      </c>
      <c r="C22" s="207">
        <v>0</v>
      </c>
      <c r="D22" s="208">
        <v>0</v>
      </c>
    </row>
    <row r="23" spans="1:4" s="200" customFormat="1" ht="12.75">
      <c r="A23" s="209">
        <v>1.3</v>
      </c>
      <c r="B23" s="206" t="s">
        <v>274</v>
      </c>
      <c r="C23" s="211">
        <f>SUM(C24:C26)</f>
        <v>192922</v>
      </c>
      <c r="D23" s="214">
        <f>SUM(D24:D26)</f>
        <v>382495</v>
      </c>
    </row>
    <row r="24" spans="1:4" s="200" customFormat="1" ht="12.75">
      <c r="A24" s="213" t="s">
        <v>275</v>
      </c>
      <c r="B24" s="210" t="s">
        <v>276</v>
      </c>
      <c r="C24" s="207">
        <v>1357</v>
      </c>
      <c r="D24" s="208">
        <v>2685</v>
      </c>
    </row>
    <row r="25" spans="1:4" s="200" customFormat="1" ht="12.75">
      <c r="A25" s="213" t="s">
        <v>277</v>
      </c>
      <c r="B25" s="215" t="s">
        <v>278</v>
      </c>
      <c r="C25" s="207">
        <v>190520</v>
      </c>
      <c r="D25" s="208">
        <v>375451</v>
      </c>
    </row>
    <row r="26" spans="1:4" s="200" customFormat="1" ht="25.5">
      <c r="A26" s="213" t="s">
        <v>279</v>
      </c>
      <c r="B26" s="216" t="s">
        <v>280</v>
      </c>
      <c r="C26" s="207">
        <v>1045</v>
      </c>
      <c r="D26" s="208">
        <v>4359</v>
      </c>
    </row>
    <row r="27" spans="1:4" s="200" customFormat="1" ht="12.75">
      <c r="A27" s="209">
        <v>1.4</v>
      </c>
      <c r="B27" s="210" t="s">
        <v>281</v>
      </c>
      <c r="C27" s="207">
        <v>0</v>
      </c>
      <c r="D27" s="208">
        <v>0</v>
      </c>
    </row>
    <row r="28" spans="1:4" s="200" customFormat="1" ht="12.75">
      <c r="A28" s="209">
        <v>1.5</v>
      </c>
      <c r="B28" s="206" t="s">
        <v>282</v>
      </c>
      <c r="C28" s="211">
        <f>SUM(C29:C32)</f>
        <v>0</v>
      </c>
      <c r="D28" s="214">
        <f>SUM(D29:D32)</f>
        <v>0</v>
      </c>
    </row>
    <row r="29" spans="1:4" s="200" customFormat="1" ht="12.75">
      <c r="A29" s="213" t="s">
        <v>283</v>
      </c>
      <c r="B29" s="210" t="s">
        <v>276</v>
      </c>
      <c r="C29" s="207">
        <v>0</v>
      </c>
      <c r="D29" s="208">
        <v>0</v>
      </c>
    </row>
    <row r="30" spans="1:4" s="200" customFormat="1" ht="12.75">
      <c r="A30" s="213" t="s">
        <v>284</v>
      </c>
      <c r="B30" s="210" t="s">
        <v>278</v>
      </c>
      <c r="C30" s="207">
        <v>0</v>
      </c>
      <c r="D30" s="208">
        <v>0</v>
      </c>
    </row>
    <row r="31" spans="1:4" s="200" customFormat="1" ht="12.75">
      <c r="A31" s="213" t="s">
        <v>285</v>
      </c>
      <c r="B31" s="210" t="s">
        <v>286</v>
      </c>
      <c r="C31" s="207">
        <v>0</v>
      </c>
      <c r="D31" s="208">
        <v>0</v>
      </c>
    </row>
    <row r="32" spans="1:4" s="200" customFormat="1" ht="12.75">
      <c r="A32" s="213" t="s">
        <v>287</v>
      </c>
      <c r="B32" s="210" t="s">
        <v>288</v>
      </c>
      <c r="C32" s="207">
        <v>0</v>
      </c>
      <c r="D32" s="208">
        <v>0</v>
      </c>
    </row>
    <row r="33" spans="1:4" s="200" customFormat="1" ht="12.75">
      <c r="A33" s="209">
        <v>1.6</v>
      </c>
      <c r="B33" s="206" t="s">
        <v>289</v>
      </c>
      <c r="C33" s="207">
        <v>2859</v>
      </c>
      <c r="D33" s="208">
        <v>5484</v>
      </c>
    </row>
    <row r="34" spans="1:4" s="200" customFormat="1" ht="25.5">
      <c r="A34" s="209">
        <v>1.7</v>
      </c>
      <c r="B34" s="206" t="s">
        <v>290</v>
      </c>
      <c r="C34" s="211">
        <f>SUM(C35:C36)</f>
        <v>6753</v>
      </c>
      <c r="D34" s="214">
        <f>SUM(D35:D36)</f>
        <v>13744</v>
      </c>
    </row>
    <row r="35" spans="1:4" s="200" customFormat="1" ht="12.75">
      <c r="A35" s="213" t="s">
        <v>291</v>
      </c>
      <c r="B35" s="210" t="s">
        <v>292</v>
      </c>
      <c r="C35" s="207">
        <v>6436</v>
      </c>
      <c r="D35" s="208">
        <v>13114</v>
      </c>
    </row>
    <row r="36" spans="1:4" s="200" customFormat="1" ht="12.75">
      <c r="A36" s="213" t="s">
        <v>293</v>
      </c>
      <c r="B36" s="210" t="s">
        <v>294</v>
      </c>
      <c r="C36" s="207">
        <v>317</v>
      </c>
      <c r="D36" s="208">
        <v>630</v>
      </c>
    </row>
    <row r="37" spans="1:4" s="200" customFormat="1" ht="12.75">
      <c r="A37" s="209">
        <v>1.8</v>
      </c>
      <c r="B37" s="210" t="s">
        <v>295</v>
      </c>
      <c r="C37" s="211">
        <f>SUM(C38:C39)</f>
        <v>0</v>
      </c>
      <c r="D37" s="214">
        <f>SUM(D38:D39)</f>
        <v>0</v>
      </c>
    </row>
    <row r="38" spans="1:4" s="200" customFormat="1" ht="12.75">
      <c r="A38" s="217" t="s">
        <v>296</v>
      </c>
      <c r="B38" s="210" t="s">
        <v>292</v>
      </c>
      <c r="C38" s="207">
        <v>0</v>
      </c>
      <c r="D38" s="208">
        <v>0</v>
      </c>
    </row>
    <row r="39" spans="1:4" s="200" customFormat="1" ht="12.75">
      <c r="A39" s="217" t="s">
        <v>297</v>
      </c>
      <c r="B39" s="210" t="s">
        <v>294</v>
      </c>
      <c r="C39" s="207">
        <v>0</v>
      </c>
      <c r="D39" s="208">
        <v>0</v>
      </c>
    </row>
    <row r="40" spans="1:4" s="200" customFormat="1" ht="12.75">
      <c r="A40" s="218">
        <v>1.9</v>
      </c>
      <c r="B40" s="210" t="s">
        <v>298</v>
      </c>
      <c r="C40" s="211">
        <f>SUM(C41:C42)</f>
        <v>0</v>
      </c>
      <c r="D40" s="214">
        <f>SUM(D41:D42)</f>
        <v>0</v>
      </c>
    </row>
    <row r="41" spans="1:4" s="200" customFormat="1" ht="12.75">
      <c r="A41" s="213" t="s">
        <v>299</v>
      </c>
      <c r="B41" s="210" t="s">
        <v>292</v>
      </c>
      <c r="C41" s="207">
        <v>0</v>
      </c>
      <c r="D41" s="208">
        <v>0</v>
      </c>
    </row>
    <row r="42" spans="1:4" s="200" customFormat="1" ht="12.75">
      <c r="A42" s="213" t="s">
        <v>300</v>
      </c>
      <c r="B42" s="210" t="s">
        <v>294</v>
      </c>
      <c r="C42" s="207">
        <v>0</v>
      </c>
      <c r="D42" s="208">
        <v>0</v>
      </c>
    </row>
    <row r="43" spans="1:4" s="200" customFormat="1" ht="25.5">
      <c r="A43" s="219">
        <v>1.1</v>
      </c>
      <c r="B43" s="210" t="s">
        <v>301</v>
      </c>
      <c r="C43" s="211">
        <f>SUM(C44:C45)</f>
        <v>0</v>
      </c>
      <c r="D43" s="214">
        <f>SUM(D44:D45)</f>
        <v>0</v>
      </c>
    </row>
    <row r="44" spans="1:4" s="200" customFormat="1" ht="12.75">
      <c r="A44" s="213" t="s">
        <v>302</v>
      </c>
      <c r="B44" s="210" t="s">
        <v>292</v>
      </c>
      <c r="C44" s="207">
        <v>0</v>
      </c>
      <c r="D44" s="208">
        <v>0</v>
      </c>
    </row>
    <row r="45" spans="1:4" s="200" customFormat="1" ht="12.75">
      <c r="A45" s="213" t="s">
        <v>303</v>
      </c>
      <c r="B45" s="210" t="s">
        <v>294</v>
      </c>
      <c r="C45" s="207">
        <v>0</v>
      </c>
      <c r="D45" s="208">
        <v>0</v>
      </c>
    </row>
    <row r="46" spans="1:4" s="200" customFormat="1" ht="12.75">
      <c r="A46" s="218">
        <v>1.11</v>
      </c>
      <c r="B46" s="210" t="s">
        <v>304</v>
      </c>
      <c r="C46" s="211">
        <f>SUM(C47:C48)</f>
        <v>0</v>
      </c>
      <c r="D46" s="214">
        <f>SUM(D47:D48)</f>
        <v>0</v>
      </c>
    </row>
    <row r="47" spans="1:4" s="200" customFormat="1" ht="12.75">
      <c r="A47" s="213" t="s">
        <v>187</v>
      </c>
      <c r="B47" s="210" t="s">
        <v>292</v>
      </c>
      <c r="C47" s="207">
        <v>0</v>
      </c>
      <c r="D47" s="208">
        <v>0</v>
      </c>
    </row>
    <row r="48" spans="1:4" s="200" customFormat="1" ht="12.75">
      <c r="A48" s="213" t="s">
        <v>305</v>
      </c>
      <c r="B48" s="210" t="s">
        <v>294</v>
      </c>
      <c r="C48" s="207">
        <v>0</v>
      </c>
      <c r="D48" s="208">
        <v>0</v>
      </c>
    </row>
    <row r="49" spans="1:4" s="200" customFormat="1" ht="12.75">
      <c r="A49" s="218">
        <v>1.12</v>
      </c>
      <c r="B49" s="206" t="s">
        <v>306</v>
      </c>
      <c r="C49" s="211">
        <f>SUM(C50:C51)</f>
        <v>0</v>
      </c>
      <c r="D49" s="214">
        <f>SUM(D50:D51)</f>
        <v>0</v>
      </c>
    </row>
    <row r="50" spans="1:4" s="200" customFormat="1" ht="12.75">
      <c r="A50" s="213" t="s">
        <v>307</v>
      </c>
      <c r="B50" s="210" t="s">
        <v>292</v>
      </c>
      <c r="C50" s="207">
        <v>0</v>
      </c>
      <c r="D50" s="208">
        <v>0</v>
      </c>
    </row>
    <row r="51" spans="1:4" s="200" customFormat="1" ht="12.75">
      <c r="A51" s="213" t="s">
        <v>308</v>
      </c>
      <c r="B51" s="210" t="s">
        <v>294</v>
      </c>
      <c r="C51" s="207">
        <v>0</v>
      </c>
      <c r="D51" s="208">
        <v>0</v>
      </c>
    </row>
    <row r="52" spans="1:4" s="200" customFormat="1" ht="12.75">
      <c r="A52" s="218">
        <v>1.13</v>
      </c>
      <c r="B52" s="206" t="s">
        <v>309</v>
      </c>
      <c r="C52" s="211">
        <f>SUM(C53:C54)</f>
        <v>0</v>
      </c>
      <c r="D52" s="214">
        <f>SUM(D53:D54)</f>
        <v>0</v>
      </c>
    </row>
    <row r="53" spans="1:4" s="200" customFormat="1" ht="12.75">
      <c r="A53" s="220" t="s">
        <v>310</v>
      </c>
      <c r="B53" s="206" t="s">
        <v>292</v>
      </c>
      <c r="C53" s="207">
        <v>0</v>
      </c>
      <c r="D53" s="208">
        <v>0</v>
      </c>
    </row>
    <row r="54" spans="1:4" s="200" customFormat="1" ht="12.75">
      <c r="A54" s="220" t="s">
        <v>311</v>
      </c>
      <c r="B54" s="206" t="s">
        <v>294</v>
      </c>
      <c r="C54" s="207">
        <v>0</v>
      </c>
      <c r="D54" s="208">
        <v>0</v>
      </c>
    </row>
    <row r="55" spans="1:4" s="225" customFormat="1" ht="12.75">
      <c r="A55" s="221" t="s">
        <v>312</v>
      </c>
      <c r="B55" s="222"/>
      <c r="C55" s="223">
        <f>SUM(C16,C19,C23,C27,C28,C33,C34,C37,C40,C43,C46,C49,C52)</f>
        <v>204301</v>
      </c>
      <c r="D55" s="224">
        <f>SUM(D16,D19,D23,D27,D28,D33,D34,D37,D40,D43,D46,D49,D52)</f>
        <v>406546</v>
      </c>
    </row>
    <row r="56" spans="1:4" s="225" customFormat="1" ht="14.25">
      <c r="A56" s="199" t="s">
        <v>313</v>
      </c>
      <c r="B56" s="199"/>
      <c r="C56" s="199"/>
      <c r="D56" s="199"/>
    </row>
    <row r="57" spans="1:4" s="200" customFormat="1" ht="12.75">
      <c r="A57" s="201">
        <v>2.1</v>
      </c>
      <c r="B57" s="226" t="s">
        <v>314</v>
      </c>
      <c r="C57" s="203">
        <f>SUM(C58:C63)</f>
        <v>0</v>
      </c>
      <c r="D57" s="227">
        <f>SUM(D58:D63)</f>
        <v>0</v>
      </c>
    </row>
    <row r="58" spans="1:4" s="200" customFormat="1" ht="12.75">
      <c r="A58" s="213" t="s">
        <v>315</v>
      </c>
      <c r="B58" s="210" t="s">
        <v>316</v>
      </c>
      <c r="C58" s="207">
        <v>0</v>
      </c>
      <c r="D58" s="208">
        <v>0</v>
      </c>
    </row>
    <row r="59" spans="1:4" s="200" customFormat="1" ht="12.75">
      <c r="A59" s="213" t="s">
        <v>317</v>
      </c>
      <c r="B59" s="210" t="s">
        <v>318</v>
      </c>
      <c r="C59" s="207">
        <v>0</v>
      </c>
      <c r="D59" s="208">
        <v>0</v>
      </c>
    </row>
    <row r="60" spans="1:4" s="200" customFormat="1" ht="12.75">
      <c r="A60" s="213" t="s">
        <v>319</v>
      </c>
      <c r="B60" s="206" t="s">
        <v>320</v>
      </c>
      <c r="C60" s="207">
        <v>0</v>
      </c>
      <c r="D60" s="208">
        <v>0</v>
      </c>
    </row>
    <row r="61" spans="1:4" s="200" customFormat="1" ht="12.75">
      <c r="A61" s="213" t="s">
        <v>321</v>
      </c>
      <c r="B61" s="210" t="s">
        <v>322</v>
      </c>
      <c r="C61" s="207">
        <v>0</v>
      </c>
      <c r="D61" s="208">
        <v>0</v>
      </c>
    </row>
    <row r="62" spans="1:4" s="200" customFormat="1" ht="12.75">
      <c r="A62" s="228" t="s">
        <v>323</v>
      </c>
      <c r="B62" s="210" t="s">
        <v>324</v>
      </c>
      <c r="C62" s="207">
        <v>0</v>
      </c>
      <c r="D62" s="208">
        <v>0</v>
      </c>
    </row>
    <row r="63" spans="1:4" s="200" customFormat="1" ht="12.75">
      <c r="A63" s="229" t="s">
        <v>325</v>
      </c>
      <c r="B63" s="210" t="s">
        <v>326</v>
      </c>
      <c r="C63" s="207">
        <v>0</v>
      </c>
      <c r="D63" s="208">
        <v>0</v>
      </c>
    </row>
    <row r="64" spans="1:4" s="200" customFormat="1" ht="12.75">
      <c r="A64" s="209">
        <v>2.2</v>
      </c>
      <c r="B64" s="210" t="s">
        <v>327</v>
      </c>
      <c r="C64" s="211">
        <f>SUM(C65:C66)</f>
        <v>0</v>
      </c>
      <c r="D64" s="214">
        <f>SUM(D65:D66)</f>
        <v>0</v>
      </c>
    </row>
    <row r="65" spans="1:4" s="200" customFormat="1" ht="12.75">
      <c r="A65" s="213" t="s">
        <v>328</v>
      </c>
      <c r="B65" s="206" t="s">
        <v>292</v>
      </c>
      <c r="C65" s="207">
        <v>0</v>
      </c>
      <c r="D65" s="208">
        <v>0</v>
      </c>
    </row>
    <row r="66" spans="1:4" s="200" customFormat="1" ht="12.75">
      <c r="A66" s="213" t="s">
        <v>329</v>
      </c>
      <c r="B66" s="206" t="s">
        <v>294</v>
      </c>
      <c r="C66" s="207">
        <v>0</v>
      </c>
      <c r="D66" s="208">
        <v>0</v>
      </c>
    </row>
    <row r="67" spans="1:4" s="200" customFormat="1" ht="25.5">
      <c r="A67" s="209">
        <v>2.3</v>
      </c>
      <c r="B67" s="210" t="s">
        <v>330</v>
      </c>
      <c r="C67" s="211">
        <f>SUM(C68:C70)</f>
        <v>67946</v>
      </c>
      <c r="D67" s="214">
        <f>SUM(D68:D70)</f>
        <v>134536</v>
      </c>
    </row>
    <row r="68" spans="1:4" s="200" customFormat="1" ht="12.75">
      <c r="A68" s="213" t="s">
        <v>331</v>
      </c>
      <c r="B68" s="210" t="s">
        <v>269</v>
      </c>
      <c r="C68" s="207">
        <v>1527</v>
      </c>
      <c r="D68" s="208">
        <v>2964</v>
      </c>
    </row>
    <row r="69" spans="1:4" s="200" customFormat="1" ht="12.75">
      <c r="A69" s="213" t="s">
        <v>332</v>
      </c>
      <c r="B69" s="210" t="s">
        <v>333</v>
      </c>
      <c r="C69" s="207">
        <v>66419</v>
      </c>
      <c r="D69" s="208">
        <v>131572</v>
      </c>
    </row>
    <row r="70" spans="1:4" s="200" customFormat="1" ht="12.75">
      <c r="A70" s="213" t="s">
        <v>334</v>
      </c>
      <c r="B70" s="206" t="s">
        <v>273</v>
      </c>
      <c r="C70" s="207">
        <v>0</v>
      </c>
      <c r="D70" s="208">
        <v>0</v>
      </c>
    </row>
    <row r="71" spans="1:4" s="200" customFormat="1" ht="12.75">
      <c r="A71" s="209">
        <v>2.4</v>
      </c>
      <c r="B71" s="206" t="s">
        <v>335</v>
      </c>
      <c r="C71" s="211">
        <f>SUM(C72:C77)</f>
        <v>4221</v>
      </c>
      <c r="D71" s="214">
        <f>SUM(D72:D77)</f>
        <v>8341</v>
      </c>
    </row>
    <row r="72" spans="1:4" s="200" customFormat="1" ht="12.75">
      <c r="A72" s="213" t="s">
        <v>336</v>
      </c>
      <c r="B72" s="210" t="s">
        <v>337</v>
      </c>
      <c r="C72" s="207">
        <v>0</v>
      </c>
      <c r="D72" s="208">
        <v>0</v>
      </c>
    </row>
    <row r="73" spans="1:4" s="200" customFormat="1" ht="12.75">
      <c r="A73" s="213" t="s">
        <v>338</v>
      </c>
      <c r="B73" s="210" t="s">
        <v>318</v>
      </c>
      <c r="C73" s="207">
        <v>1460</v>
      </c>
      <c r="D73" s="208">
        <v>2725</v>
      </c>
    </row>
    <row r="74" spans="1:4" s="200" customFormat="1" ht="12.75">
      <c r="A74" s="213" t="s">
        <v>339</v>
      </c>
      <c r="B74" s="206" t="s">
        <v>320</v>
      </c>
      <c r="C74" s="207">
        <v>0</v>
      </c>
      <c r="D74" s="208">
        <v>0</v>
      </c>
    </row>
    <row r="75" spans="1:4" s="200" customFormat="1" ht="12.75">
      <c r="A75" s="213" t="s">
        <v>340</v>
      </c>
      <c r="B75" s="210" t="s">
        <v>341</v>
      </c>
      <c r="C75" s="207">
        <v>413</v>
      </c>
      <c r="D75" s="208">
        <v>834</v>
      </c>
    </row>
    <row r="76" spans="1:4" s="200" customFormat="1" ht="12.75">
      <c r="A76" s="213" t="s">
        <v>342</v>
      </c>
      <c r="B76" s="210" t="s">
        <v>343</v>
      </c>
      <c r="C76" s="207">
        <v>0</v>
      </c>
      <c r="D76" s="208">
        <v>0</v>
      </c>
    </row>
    <row r="77" spans="1:4" s="200" customFormat="1" ht="12.75">
      <c r="A77" s="213" t="s">
        <v>344</v>
      </c>
      <c r="B77" s="210" t="s">
        <v>345</v>
      </c>
      <c r="C77" s="207">
        <v>2348</v>
      </c>
      <c r="D77" s="208">
        <v>4782</v>
      </c>
    </row>
    <row r="78" spans="1:4" s="200" customFormat="1" ht="25.5">
      <c r="A78" s="209">
        <v>2.5</v>
      </c>
      <c r="B78" s="206" t="s">
        <v>346</v>
      </c>
      <c r="C78" s="211">
        <f>SUM(C79:C82)</f>
        <v>37882</v>
      </c>
      <c r="D78" s="214">
        <f>SUM(D79:D82)</f>
        <v>77969</v>
      </c>
    </row>
    <row r="79" spans="1:4" s="200" customFormat="1" ht="12.75">
      <c r="A79" s="217" t="s">
        <v>347</v>
      </c>
      <c r="B79" s="206" t="s">
        <v>348</v>
      </c>
      <c r="C79" s="207">
        <v>0</v>
      </c>
      <c r="D79" s="208">
        <v>0</v>
      </c>
    </row>
    <row r="80" spans="1:4" s="200" customFormat="1" ht="12.75">
      <c r="A80" s="217" t="s">
        <v>349</v>
      </c>
      <c r="B80" s="206" t="s">
        <v>350</v>
      </c>
      <c r="C80" s="207">
        <v>0</v>
      </c>
      <c r="D80" s="208">
        <v>0</v>
      </c>
    </row>
    <row r="81" spans="1:4" s="200" customFormat="1" ht="25.5">
      <c r="A81" s="217" t="s">
        <v>351</v>
      </c>
      <c r="B81" s="206" t="s">
        <v>352</v>
      </c>
      <c r="C81" s="207">
        <v>0</v>
      </c>
      <c r="D81" s="208">
        <v>0</v>
      </c>
    </row>
    <row r="82" spans="1:4" s="200" customFormat="1" ht="12.75">
      <c r="A82" s="217" t="s">
        <v>353</v>
      </c>
      <c r="B82" s="206" t="s">
        <v>354</v>
      </c>
      <c r="C82" s="207">
        <v>37882</v>
      </c>
      <c r="D82" s="208">
        <v>77969</v>
      </c>
    </row>
    <row r="83" spans="1:4" s="200" customFormat="1" ht="25.5">
      <c r="A83" s="209">
        <v>2.6</v>
      </c>
      <c r="B83" s="210" t="s">
        <v>355</v>
      </c>
      <c r="C83" s="207">
        <v>0</v>
      </c>
      <c r="D83" s="208">
        <v>0</v>
      </c>
    </row>
    <row r="84" spans="1:4" s="200" customFormat="1" ht="12.75">
      <c r="A84" s="209">
        <v>2.7</v>
      </c>
      <c r="B84" s="206" t="s">
        <v>356</v>
      </c>
      <c r="C84" s="211">
        <f>SUM(C85:C86)</f>
        <v>0</v>
      </c>
      <c r="D84" s="214">
        <f>SUM(D85:D86)</f>
        <v>0</v>
      </c>
    </row>
    <row r="85" spans="1:4" s="200" customFormat="1" ht="12.75">
      <c r="A85" s="230" t="s">
        <v>357</v>
      </c>
      <c r="B85" s="206" t="s">
        <v>358</v>
      </c>
      <c r="C85" s="207">
        <v>0</v>
      </c>
      <c r="D85" s="208">
        <v>0</v>
      </c>
    </row>
    <row r="86" spans="1:4" s="200" customFormat="1" ht="12.75">
      <c r="A86" s="230" t="s">
        <v>359</v>
      </c>
      <c r="B86" s="206" t="s">
        <v>360</v>
      </c>
      <c r="C86" s="207">
        <v>0</v>
      </c>
      <c r="D86" s="208">
        <v>0</v>
      </c>
    </row>
    <row r="87" spans="1:4" s="200" customFormat="1" ht="25.5">
      <c r="A87" s="231">
        <v>2.8</v>
      </c>
      <c r="B87" s="206" t="s">
        <v>361</v>
      </c>
      <c r="C87" s="207">
        <v>6583</v>
      </c>
      <c r="D87" s="208">
        <v>13402</v>
      </c>
    </row>
    <row r="88" spans="1:4" s="200" customFormat="1" ht="12.75">
      <c r="A88" s="209">
        <v>2.9</v>
      </c>
      <c r="B88" s="206" t="s">
        <v>362</v>
      </c>
      <c r="C88" s="211">
        <f>SUM(C89:C90)</f>
        <v>0</v>
      </c>
      <c r="D88" s="214">
        <f>SUM(D89:D90)</f>
        <v>0</v>
      </c>
    </row>
    <row r="89" spans="1:4" s="200" customFormat="1" ht="12.75">
      <c r="A89" s="213" t="s">
        <v>363</v>
      </c>
      <c r="B89" s="210" t="s">
        <v>292</v>
      </c>
      <c r="C89" s="207">
        <v>0</v>
      </c>
      <c r="D89" s="208">
        <v>0</v>
      </c>
    </row>
    <row r="90" spans="1:4" s="200" customFormat="1" ht="12.75">
      <c r="A90" s="213" t="s">
        <v>364</v>
      </c>
      <c r="B90" s="210" t="s">
        <v>294</v>
      </c>
      <c r="C90" s="207">
        <v>0</v>
      </c>
      <c r="D90" s="208">
        <v>0</v>
      </c>
    </row>
    <row r="91" spans="1:4" s="200" customFormat="1" ht="12.75">
      <c r="A91" s="219">
        <v>2.11</v>
      </c>
      <c r="B91" s="206" t="s">
        <v>365</v>
      </c>
      <c r="C91" s="211">
        <f>SUM(C92:C93)</f>
        <v>0</v>
      </c>
      <c r="D91" s="214">
        <f>SUM(D92:D93)</f>
        <v>0</v>
      </c>
    </row>
    <row r="92" spans="1:4" s="200" customFormat="1" ht="12.75">
      <c r="A92" s="232" t="s">
        <v>366</v>
      </c>
      <c r="B92" s="206" t="s">
        <v>292</v>
      </c>
      <c r="C92" s="207">
        <v>0</v>
      </c>
      <c r="D92" s="208">
        <v>0</v>
      </c>
    </row>
    <row r="93" spans="1:4" s="200" customFormat="1" ht="12.75">
      <c r="A93" s="232" t="s">
        <v>367</v>
      </c>
      <c r="B93" s="206" t="s">
        <v>294</v>
      </c>
      <c r="C93" s="207">
        <v>0</v>
      </c>
      <c r="D93" s="208">
        <v>0</v>
      </c>
    </row>
    <row r="94" spans="1:4" s="200" customFormat="1" ht="12.75">
      <c r="A94" s="343" t="s">
        <v>368</v>
      </c>
      <c r="B94" s="344"/>
      <c r="C94" s="223">
        <f>SUM(C57,C64,C67,C71,C78,C83,C84,C87,C88,C91)</f>
        <v>116632</v>
      </c>
      <c r="D94" s="233">
        <f>SUM(D57,D64,D67,D71,D78,D83,D84,D87,D88,D91)</f>
        <v>234248</v>
      </c>
    </row>
    <row r="95" spans="1:4" s="200" customFormat="1" ht="12.75">
      <c r="A95" s="332" t="s">
        <v>369</v>
      </c>
      <c r="B95" s="333"/>
      <c r="C95" s="234">
        <f>C55-C94</f>
        <v>87669</v>
      </c>
      <c r="D95" s="235">
        <f>D55-D94</f>
        <v>172298</v>
      </c>
    </row>
    <row r="96" spans="1:4" s="200" customFormat="1" ht="14.25">
      <c r="A96" s="199" t="s">
        <v>370</v>
      </c>
      <c r="B96" s="199"/>
      <c r="C96" s="199"/>
      <c r="D96" s="199"/>
    </row>
    <row r="97" spans="1:4" s="200" customFormat="1" ht="12.75">
      <c r="A97" s="201">
        <v>3.1</v>
      </c>
      <c r="B97" s="202" t="s">
        <v>371</v>
      </c>
      <c r="C97" s="203">
        <f>SUM(C98:C99)</f>
        <v>3440</v>
      </c>
      <c r="D97" s="236">
        <f>SUM(D98:D99)</f>
        <v>6439</v>
      </c>
    </row>
    <row r="98" spans="1:4" s="200" customFormat="1" ht="12.75">
      <c r="A98" s="209" t="s">
        <v>372</v>
      </c>
      <c r="B98" s="206" t="s">
        <v>292</v>
      </c>
      <c r="C98" s="237">
        <v>3201</v>
      </c>
      <c r="D98" s="238">
        <v>6200</v>
      </c>
    </row>
    <row r="99" spans="1:4" s="200" customFormat="1" ht="12.75">
      <c r="A99" s="209" t="s">
        <v>373</v>
      </c>
      <c r="B99" s="206" t="s">
        <v>294</v>
      </c>
      <c r="C99" s="239">
        <v>239</v>
      </c>
      <c r="D99" s="208">
        <v>239</v>
      </c>
    </row>
    <row r="100" spans="1:4" s="200" customFormat="1" ht="25.5">
      <c r="A100" s="209">
        <v>3.2</v>
      </c>
      <c r="B100" s="206" t="s">
        <v>374</v>
      </c>
      <c r="C100" s="211">
        <f>SUM(C101:C102)</f>
        <v>0</v>
      </c>
      <c r="D100" s="214">
        <f>SUM(D101:D102)</f>
        <v>0</v>
      </c>
    </row>
    <row r="101" spans="1:4" s="200" customFormat="1" ht="12.75">
      <c r="A101" s="209" t="s">
        <v>375</v>
      </c>
      <c r="B101" s="206" t="s">
        <v>292</v>
      </c>
      <c r="C101" s="207">
        <v>0</v>
      </c>
      <c r="D101" s="208">
        <v>0</v>
      </c>
    </row>
    <row r="102" spans="1:4" s="200" customFormat="1" ht="12.75">
      <c r="A102" s="209" t="s">
        <v>376</v>
      </c>
      <c r="B102" s="206" t="s">
        <v>294</v>
      </c>
      <c r="C102" s="207">
        <v>0</v>
      </c>
      <c r="D102" s="208">
        <v>0</v>
      </c>
    </row>
    <row r="103" spans="1:4" s="200" customFormat="1" ht="12.75">
      <c r="A103" s="218">
        <v>3.3</v>
      </c>
      <c r="B103" s="206" t="s">
        <v>377</v>
      </c>
      <c r="C103" s="211">
        <f>SUM(C104:C105)</f>
        <v>0</v>
      </c>
      <c r="D103" s="214">
        <f>SUM(D104:D105)</f>
        <v>0</v>
      </c>
    </row>
    <row r="104" spans="1:4" s="200" customFormat="1" ht="12.75">
      <c r="A104" s="213" t="s">
        <v>378</v>
      </c>
      <c r="B104" s="210" t="s">
        <v>292</v>
      </c>
      <c r="C104" s="207">
        <v>0</v>
      </c>
      <c r="D104" s="208">
        <v>0</v>
      </c>
    </row>
    <row r="105" spans="1:4" s="200" customFormat="1" ht="14.25" customHeight="1">
      <c r="A105" s="213" t="s">
        <v>379</v>
      </c>
      <c r="B105" s="210" t="s">
        <v>294</v>
      </c>
      <c r="C105" s="207">
        <v>0</v>
      </c>
      <c r="D105" s="208">
        <v>0</v>
      </c>
    </row>
    <row r="106" spans="1:4" s="200" customFormat="1" ht="12.75">
      <c r="A106" s="240">
        <v>3.4</v>
      </c>
      <c r="B106" s="210" t="s">
        <v>380</v>
      </c>
      <c r="C106" s="211">
        <f>SUM(C107:C108)</f>
        <v>0</v>
      </c>
      <c r="D106" s="214">
        <f>SUM(D107:D108)</f>
        <v>0</v>
      </c>
    </row>
    <row r="107" spans="1:4" s="200" customFormat="1" ht="12.75">
      <c r="A107" s="213" t="s">
        <v>381</v>
      </c>
      <c r="B107" s="206" t="s">
        <v>292</v>
      </c>
      <c r="C107" s="207">
        <v>0</v>
      </c>
      <c r="D107" s="208">
        <v>0</v>
      </c>
    </row>
    <row r="108" spans="1:4" s="200" customFormat="1" ht="12.75">
      <c r="A108" s="213" t="s">
        <v>382</v>
      </c>
      <c r="B108" s="210" t="s">
        <v>294</v>
      </c>
      <c r="C108" s="207">
        <v>0</v>
      </c>
      <c r="D108" s="208">
        <v>0</v>
      </c>
    </row>
    <row r="109" spans="1:4" s="200" customFormat="1" ht="12.75">
      <c r="A109" s="209">
        <v>3.5</v>
      </c>
      <c r="B109" s="206" t="s">
        <v>383</v>
      </c>
      <c r="C109" s="211">
        <f>SUM(C110:C114)</f>
        <v>0</v>
      </c>
      <c r="D109" s="214">
        <f>SUM(D110:D114)</f>
        <v>0</v>
      </c>
    </row>
    <row r="110" spans="1:4" s="200" customFormat="1" ht="12.75">
      <c r="A110" s="217" t="s">
        <v>384</v>
      </c>
      <c r="B110" s="206" t="s">
        <v>385</v>
      </c>
      <c r="C110" s="207">
        <v>0</v>
      </c>
      <c r="D110" s="208">
        <v>0</v>
      </c>
    </row>
    <row r="111" spans="1:4" s="200" customFormat="1" ht="12.75">
      <c r="A111" s="217" t="s">
        <v>386</v>
      </c>
      <c r="B111" s="206" t="s">
        <v>387</v>
      </c>
      <c r="C111" s="207">
        <v>0</v>
      </c>
      <c r="D111" s="208">
        <v>0</v>
      </c>
    </row>
    <row r="112" spans="1:4" s="200" customFormat="1" ht="12.75">
      <c r="A112" s="217" t="s">
        <v>388</v>
      </c>
      <c r="B112" s="206" t="s">
        <v>389</v>
      </c>
      <c r="C112" s="207">
        <v>0</v>
      </c>
      <c r="D112" s="208">
        <v>0</v>
      </c>
    </row>
    <row r="113" spans="1:4" s="200" customFormat="1" ht="25.5">
      <c r="A113" s="217" t="s">
        <v>390</v>
      </c>
      <c r="B113" s="206" t="s">
        <v>391</v>
      </c>
      <c r="C113" s="207">
        <v>0</v>
      </c>
      <c r="D113" s="208">
        <v>0</v>
      </c>
    </row>
    <row r="114" spans="1:4" s="200" customFormat="1" ht="12.75">
      <c r="A114" s="217" t="s">
        <v>392</v>
      </c>
      <c r="B114" s="206" t="s">
        <v>393</v>
      </c>
      <c r="C114" s="207">
        <v>0</v>
      </c>
      <c r="D114" s="208">
        <v>0</v>
      </c>
    </row>
    <row r="115" spans="1:4" s="200" customFormat="1" ht="12.75">
      <c r="A115" s="209">
        <v>3.6</v>
      </c>
      <c r="B115" s="206" t="s">
        <v>394</v>
      </c>
      <c r="C115" s="211">
        <f>SUM(C116:C119)</f>
        <v>0</v>
      </c>
      <c r="D115" s="214">
        <f>SUM(D116:D119)</f>
        <v>0</v>
      </c>
    </row>
    <row r="116" spans="1:4" s="200" customFormat="1" ht="12.75">
      <c r="A116" s="209" t="s">
        <v>395</v>
      </c>
      <c r="B116" s="206" t="s">
        <v>396</v>
      </c>
      <c r="C116" s="207">
        <v>0</v>
      </c>
      <c r="D116" s="208">
        <v>0</v>
      </c>
    </row>
    <row r="117" spans="1:4" s="200" customFormat="1" ht="12.75">
      <c r="A117" s="209" t="s">
        <v>397</v>
      </c>
      <c r="B117" s="206" t="s">
        <v>398</v>
      </c>
      <c r="C117" s="207">
        <v>0</v>
      </c>
      <c r="D117" s="208">
        <v>0</v>
      </c>
    </row>
    <row r="118" spans="1:4" s="200" customFormat="1" ht="12.75">
      <c r="A118" s="209" t="s">
        <v>399</v>
      </c>
      <c r="B118" s="206" t="s">
        <v>400</v>
      </c>
      <c r="C118" s="207">
        <v>0</v>
      </c>
      <c r="D118" s="208">
        <v>0</v>
      </c>
    </row>
    <row r="119" spans="1:4" s="200" customFormat="1" ht="12.75">
      <c r="A119" s="209" t="s">
        <v>401</v>
      </c>
      <c r="B119" s="206" t="s">
        <v>402</v>
      </c>
      <c r="C119" s="207">
        <v>0</v>
      </c>
      <c r="D119" s="208">
        <v>0</v>
      </c>
    </row>
    <row r="120" spans="1:4" s="200" customFormat="1" ht="12.75">
      <c r="A120" s="209">
        <v>3.7</v>
      </c>
      <c r="B120" s="210" t="s">
        <v>403</v>
      </c>
      <c r="C120" s="211">
        <f>SUM(C121:C122)</f>
        <v>0</v>
      </c>
      <c r="D120" s="214">
        <f>SUM(D121:D122)</f>
        <v>0</v>
      </c>
    </row>
    <row r="121" spans="1:4" s="200" customFormat="1" ht="12.75">
      <c r="A121" s="217" t="s">
        <v>404</v>
      </c>
      <c r="B121" s="206" t="s">
        <v>405</v>
      </c>
      <c r="C121" s="207">
        <v>0</v>
      </c>
      <c r="D121" s="208">
        <v>0</v>
      </c>
    </row>
    <row r="122" spans="1:4" s="200" customFormat="1" ht="12.75">
      <c r="A122" s="217" t="s">
        <v>406</v>
      </c>
      <c r="B122" s="206" t="s">
        <v>407</v>
      </c>
      <c r="C122" s="207">
        <v>0</v>
      </c>
      <c r="D122" s="208">
        <v>0</v>
      </c>
    </row>
    <row r="123" spans="1:4" s="200" customFormat="1" ht="12.75">
      <c r="A123" s="209">
        <v>3.8</v>
      </c>
      <c r="B123" s="206" t="s">
        <v>408</v>
      </c>
      <c r="C123" s="207">
        <v>1621</v>
      </c>
      <c r="D123" s="208">
        <v>4728</v>
      </c>
    </row>
    <row r="124" spans="1:4" s="200" customFormat="1" ht="25.5">
      <c r="A124" s="218" t="s">
        <v>409</v>
      </c>
      <c r="B124" s="206" t="s">
        <v>410</v>
      </c>
      <c r="C124" s="207">
        <v>-2492</v>
      </c>
      <c r="D124" s="208">
        <v>-3130</v>
      </c>
    </row>
    <row r="125" spans="1:4" s="200" customFormat="1" ht="12.75">
      <c r="A125" s="218" t="s">
        <v>411</v>
      </c>
      <c r="B125" s="206" t="s">
        <v>412</v>
      </c>
      <c r="C125" s="207">
        <v>0</v>
      </c>
      <c r="D125" s="208">
        <v>537</v>
      </c>
    </row>
    <row r="126" spans="1:4" s="200" customFormat="1" ht="12.75">
      <c r="A126" s="209">
        <v>3.11</v>
      </c>
      <c r="B126" s="206" t="s">
        <v>413</v>
      </c>
      <c r="C126" s="207">
        <v>0</v>
      </c>
      <c r="D126" s="208">
        <v>0</v>
      </c>
    </row>
    <row r="127" spans="1:4" s="200" customFormat="1" ht="12.75">
      <c r="A127" s="209">
        <v>3.12</v>
      </c>
      <c r="B127" s="206" t="s">
        <v>414</v>
      </c>
      <c r="C127" s="207">
        <v>0</v>
      </c>
      <c r="D127" s="208">
        <v>0</v>
      </c>
    </row>
    <row r="128" spans="1:4" s="200" customFormat="1" ht="12.75">
      <c r="A128" s="209">
        <v>3.13</v>
      </c>
      <c r="B128" s="206" t="s">
        <v>415</v>
      </c>
      <c r="C128" s="207">
        <v>0</v>
      </c>
      <c r="D128" s="208">
        <v>0</v>
      </c>
    </row>
    <row r="129" spans="1:4" s="200" customFormat="1" ht="38.25">
      <c r="A129" s="218">
        <v>3.14</v>
      </c>
      <c r="B129" s="206" t="s">
        <v>416</v>
      </c>
      <c r="C129" s="211">
        <f>SUM(C130:C131)</f>
        <v>0</v>
      </c>
      <c r="D129" s="214">
        <f>SUM(D130:D131)</f>
        <v>0</v>
      </c>
    </row>
    <row r="130" spans="1:4" s="200" customFormat="1" ht="12.75">
      <c r="A130" s="217" t="s">
        <v>417</v>
      </c>
      <c r="B130" s="206" t="s">
        <v>418</v>
      </c>
      <c r="C130" s="207">
        <v>0</v>
      </c>
      <c r="D130" s="208">
        <v>0</v>
      </c>
    </row>
    <row r="131" spans="1:4" s="200" customFormat="1" ht="12.75">
      <c r="A131" s="217" t="s">
        <v>419</v>
      </c>
      <c r="B131" s="206" t="s">
        <v>420</v>
      </c>
      <c r="C131" s="207">
        <v>0</v>
      </c>
      <c r="D131" s="208">
        <v>0</v>
      </c>
    </row>
    <row r="132" spans="1:4" s="200" customFormat="1" ht="25.5">
      <c r="A132" s="209">
        <v>3.15</v>
      </c>
      <c r="B132" s="206" t="s">
        <v>421</v>
      </c>
      <c r="C132" s="207">
        <v>0</v>
      </c>
      <c r="D132" s="208">
        <v>0</v>
      </c>
    </row>
    <row r="133" spans="1:4" s="200" customFormat="1" ht="12.75">
      <c r="A133" s="218">
        <v>3.16</v>
      </c>
      <c r="B133" s="206" t="s">
        <v>422</v>
      </c>
      <c r="C133" s="207">
        <v>0</v>
      </c>
      <c r="D133" s="208">
        <v>0</v>
      </c>
    </row>
    <row r="134" spans="1:4" s="200" customFormat="1" ht="12.75">
      <c r="A134" s="218">
        <v>3.18</v>
      </c>
      <c r="B134" s="206" t="s">
        <v>423</v>
      </c>
      <c r="C134" s="207">
        <v>5559</v>
      </c>
      <c r="D134" s="208">
        <v>9889</v>
      </c>
    </row>
    <row r="135" spans="1:4" s="200" customFormat="1" ht="12.75">
      <c r="A135" s="209">
        <v>3.19</v>
      </c>
      <c r="B135" s="206" t="s">
        <v>424</v>
      </c>
      <c r="C135" s="207">
        <v>0</v>
      </c>
      <c r="D135" s="208">
        <v>0</v>
      </c>
    </row>
    <row r="136" spans="1:4" s="200" customFormat="1" ht="12.75">
      <c r="A136" s="221" t="s">
        <v>425</v>
      </c>
      <c r="B136" s="222"/>
      <c r="C136" s="223">
        <f>SUM(C97,C100,C103,C106,C109,C115,C120,C123,C124,C125,C126,C127,C128,C129,C132,C134,C135,C133)</f>
        <v>8128</v>
      </c>
      <c r="D136" s="224">
        <f>SUM(D97,D100,D103,D106,D109,D115,D120,D123,D124,D125,D126,D127,D128,D129,D132,D134,D135,D133)</f>
        <v>18463</v>
      </c>
    </row>
    <row r="137" spans="1:4" s="200" customFormat="1" ht="14.25">
      <c r="A137" s="199" t="s">
        <v>426</v>
      </c>
      <c r="B137" s="199"/>
      <c r="C137" s="199"/>
      <c r="D137" s="199"/>
    </row>
    <row r="138" spans="1:4" s="200" customFormat="1" ht="25.5">
      <c r="A138" s="201">
        <v>4.1</v>
      </c>
      <c r="B138" s="202" t="s">
        <v>427</v>
      </c>
      <c r="C138" s="241">
        <v>29200</v>
      </c>
      <c r="D138" s="242">
        <v>61426</v>
      </c>
    </row>
    <row r="139" spans="1:4" s="200" customFormat="1" ht="12.75">
      <c r="A139" s="209">
        <v>4.2</v>
      </c>
      <c r="B139" s="206" t="s">
        <v>428</v>
      </c>
      <c r="C139" s="237">
        <v>5793</v>
      </c>
      <c r="D139" s="238">
        <v>5793</v>
      </c>
    </row>
    <row r="140" spans="1:4" s="200" customFormat="1" ht="12.75">
      <c r="A140" s="209">
        <v>4.3</v>
      </c>
      <c r="B140" s="206" t="s">
        <v>429</v>
      </c>
      <c r="C140" s="239">
        <v>0</v>
      </c>
      <c r="D140" s="243">
        <v>0</v>
      </c>
    </row>
    <row r="141" spans="1:4" s="200" customFormat="1" ht="12.75">
      <c r="A141" s="209">
        <v>4.4</v>
      </c>
      <c r="B141" s="206" t="s">
        <v>430</v>
      </c>
      <c r="C141" s="207">
        <v>1570</v>
      </c>
      <c r="D141" s="208">
        <v>4646</v>
      </c>
    </row>
    <row r="142" spans="1:4" s="200" customFormat="1" ht="12.75">
      <c r="A142" s="209">
        <v>4.5</v>
      </c>
      <c r="B142" s="210" t="s">
        <v>431</v>
      </c>
      <c r="C142" s="207">
        <v>6640</v>
      </c>
      <c r="D142" s="208">
        <v>13438</v>
      </c>
    </row>
    <row r="143" spans="1:4" s="200" customFormat="1" ht="21.75" customHeight="1">
      <c r="A143" s="209">
        <v>4.6</v>
      </c>
      <c r="B143" s="206" t="s">
        <v>432</v>
      </c>
      <c r="C143" s="207">
        <v>1114</v>
      </c>
      <c r="D143" s="208">
        <v>2043</v>
      </c>
    </row>
    <row r="144" spans="1:4" s="200" customFormat="1" ht="12.75">
      <c r="A144" s="209">
        <v>4.7</v>
      </c>
      <c r="B144" s="210" t="s">
        <v>433</v>
      </c>
      <c r="C144" s="207">
        <v>745</v>
      </c>
      <c r="D144" s="208">
        <v>1603</v>
      </c>
    </row>
    <row r="145" spans="1:4" s="200" customFormat="1" ht="12.75">
      <c r="A145" s="209">
        <v>4.8</v>
      </c>
      <c r="B145" s="206" t="s">
        <v>434</v>
      </c>
      <c r="C145" s="207">
        <v>0</v>
      </c>
      <c r="D145" s="208">
        <v>0</v>
      </c>
    </row>
    <row r="146" spans="1:4" s="200" customFormat="1" ht="12.75">
      <c r="A146" s="209">
        <v>4.9</v>
      </c>
      <c r="B146" s="206" t="s">
        <v>435</v>
      </c>
      <c r="C146" s="207">
        <v>2190</v>
      </c>
      <c r="D146" s="208">
        <v>6558</v>
      </c>
    </row>
    <row r="147" spans="1:4" s="200" customFormat="1" ht="12.75">
      <c r="A147" s="244">
        <v>4.1</v>
      </c>
      <c r="B147" s="206" t="s">
        <v>436</v>
      </c>
      <c r="C147" s="207">
        <v>170</v>
      </c>
      <c r="D147" s="208">
        <v>266</v>
      </c>
    </row>
    <row r="148" spans="1:4" s="200" customFormat="1" ht="12.75">
      <c r="A148" s="244">
        <v>4.11</v>
      </c>
      <c r="B148" s="206" t="s">
        <v>437</v>
      </c>
      <c r="C148" s="207">
        <v>1971</v>
      </c>
      <c r="D148" s="208">
        <v>10609</v>
      </c>
    </row>
    <row r="149" spans="1:4" s="200" customFormat="1" ht="25.5">
      <c r="A149" s="244">
        <v>4.12</v>
      </c>
      <c r="B149" s="206" t="s">
        <v>438</v>
      </c>
      <c r="C149" s="207">
        <v>1021</v>
      </c>
      <c r="D149" s="208">
        <v>1993</v>
      </c>
    </row>
    <row r="150" spans="1:4" s="200" customFormat="1" ht="12.75">
      <c r="A150" s="244">
        <v>4.13</v>
      </c>
      <c r="B150" s="206" t="s">
        <v>439</v>
      </c>
      <c r="C150" s="207">
        <v>379</v>
      </c>
      <c r="D150" s="208">
        <v>990</v>
      </c>
    </row>
    <row r="151" spans="1:4" s="200" customFormat="1" ht="12.75">
      <c r="A151" s="244">
        <v>4.14</v>
      </c>
      <c r="B151" s="206" t="s">
        <v>440</v>
      </c>
      <c r="C151" s="207">
        <v>769</v>
      </c>
      <c r="D151" s="208">
        <v>1496</v>
      </c>
    </row>
    <row r="152" spans="1:4" s="200" customFormat="1" ht="12.75">
      <c r="A152" s="244">
        <v>4.15</v>
      </c>
      <c r="B152" s="206" t="s">
        <v>441</v>
      </c>
      <c r="C152" s="207">
        <v>0</v>
      </c>
      <c r="D152" s="208">
        <v>0</v>
      </c>
    </row>
    <row r="153" spans="1:4" s="200" customFormat="1" ht="12.75">
      <c r="A153" s="244">
        <v>4.16</v>
      </c>
      <c r="B153" s="206" t="s">
        <v>442</v>
      </c>
      <c r="C153" s="211">
        <f>SUM(C154:C155)</f>
        <v>1413</v>
      </c>
      <c r="D153" s="214">
        <f>SUM(D154:D155)</f>
        <v>1452</v>
      </c>
    </row>
    <row r="154" spans="1:4" s="200" customFormat="1" ht="21" customHeight="1">
      <c r="A154" s="244" t="s">
        <v>443</v>
      </c>
      <c r="B154" s="206" t="s">
        <v>444</v>
      </c>
      <c r="C154" s="207">
        <v>1413</v>
      </c>
      <c r="D154" s="208">
        <v>1452</v>
      </c>
    </row>
    <row r="155" spans="1:4" s="200" customFormat="1" ht="20.25" customHeight="1">
      <c r="A155" s="244" t="s">
        <v>445</v>
      </c>
      <c r="B155" s="206" t="s">
        <v>446</v>
      </c>
      <c r="C155" s="207">
        <v>0</v>
      </c>
      <c r="D155" s="208">
        <v>0</v>
      </c>
    </row>
    <row r="156" spans="1:4" s="200" customFormat="1" ht="12.75">
      <c r="A156" s="244">
        <v>4.17</v>
      </c>
      <c r="B156" s="206" t="s">
        <v>447</v>
      </c>
      <c r="C156" s="207">
        <v>310</v>
      </c>
      <c r="D156" s="208">
        <v>622</v>
      </c>
    </row>
    <row r="157" spans="1:4" s="200" customFormat="1" ht="12.75">
      <c r="A157" s="244">
        <v>4.18</v>
      </c>
      <c r="B157" s="206" t="s">
        <v>448</v>
      </c>
      <c r="C157" s="207">
        <v>123</v>
      </c>
      <c r="D157" s="208">
        <v>243</v>
      </c>
    </row>
    <row r="158" spans="1:4" s="200" customFormat="1" ht="25.5">
      <c r="A158" s="244">
        <v>4.19</v>
      </c>
      <c r="B158" s="206" t="s">
        <v>449</v>
      </c>
      <c r="C158" s="207">
        <v>0</v>
      </c>
      <c r="D158" s="208">
        <v>0</v>
      </c>
    </row>
    <row r="159" spans="1:4" s="200" customFormat="1" ht="12.75">
      <c r="A159" s="244">
        <v>4.21</v>
      </c>
      <c r="B159" s="206" t="s">
        <v>450</v>
      </c>
      <c r="C159" s="207">
        <v>2268</v>
      </c>
      <c r="D159" s="208">
        <v>4799</v>
      </c>
    </row>
    <row r="160" spans="1:4" s="200" customFormat="1" ht="12.75">
      <c r="A160" s="343" t="s">
        <v>451</v>
      </c>
      <c r="B160" s="344"/>
      <c r="C160" s="223">
        <f>SUM(C138:C152,C153,C156:C159)</f>
        <v>55676</v>
      </c>
      <c r="D160" s="233">
        <f>SUM(D138:D152,D153,D156:D159)</f>
        <v>117977</v>
      </c>
    </row>
    <row r="161" spans="1:4" s="200" customFormat="1" ht="12.75">
      <c r="A161" s="332" t="s">
        <v>452</v>
      </c>
      <c r="B161" s="333"/>
      <c r="C161" s="234">
        <f>C136-C160</f>
        <v>-47548</v>
      </c>
      <c r="D161" s="235">
        <f>D136-D160</f>
        <v>-99514</v>
      </c>
    </row>
    <row r="162" spans="1:4" s="200" customFormat="1" ht="14.25">
      <c r="A162" s="334" t="s">
        <v>453</v>
      </c>
      <c r="B162" s="335"/>
      <c r="C162" s="335"/>
      <c r="D162" s="336"/>
    </row>
    <row r="163" spans="1:4" s="200" customFormat="1" ht="12.75">
      <c r="A163" s="201">
        <v>5.1</v>
      </c>
      <c r="B163" s="226" t="s">
        <v>454</v>
      </c>
      <c r="C163" s="245">
        <v>8852</v>
      </c>
      <c r="D163" s="246">
        <v>17638</v>
      </c>
    </row>
    <row r="164" spans="1:4" s="200" customFormat="1" ht="12.75">
      <c r="A164" s="209">
        <v>5.2</v>
      </c>
      <c r="B164" s="210" t="s">
        <v>455</v>
      </c>
      <c r="C164" s="237">
        <v>26764</v>
      </c>
      <c r="D164" s="208">
        <v>53979</v>
      </c>
    </row>
    <row r="165" spans="1:4" s="200" customFormat="1" ht="12.75">
      <c r="A165" s="209">
        <v>5.3</v>
      </c>
      <c r="B165" s="210" t="s">
        <v>456</v>
      </c>
      <c r="C165" s="237">
        <v>0</v>
      </c>
      <c r="D165" s="208">
        <v>0</v>
      </c>
    </row>
    <row r="166" spans="1:4" s="200" customFormat="1" ht="12.75">
      <c r="A166" s="209">
        <v>5.4</v>
      </c>
      <c r="B166" s="206" t="s">
        <v>457</v>
      </c>
      <c r="C166" s="237">
        <v>0</v>
      </c>
      <c r="D166" s="208">
        <v>0</v>
      </c>
    </row>
    <row r="167" spans="1:4" s="200" customFormat="1" ht="12.75">
      <c r="A167" s="247" t="s">
        <v>458</v>
      </c>
      <c r="B167" s="248"/>
      <c r="C167" s="223">
        <f>SUM(C163:C166)</f>
        <v>35616</v>
      </c>
      <c r="D167" s="224">
        <f>SUM(D163:D166)</f>
        <v>71617</v>
      </c>
    </row>
    <row r="168" spans="1:4" s="200" customFormat="1" ht="14.25">
      <c r="A168" s="334" t="s">
        <v>459</v>
      </c>
      <c r="B168" s="335"/>
      <c r="C168" s="335"/>
      <c r="D168" s="336"/>
    </row>
    <row r="169" spans="1:4" s="200" customFormat="1" ht="12.75">
      <c r="A169" s="201">
        <v>6.1</v>
      </c>
      <c r="B169" s="226" t="s">
        <v>460</v>
      </c>
      <c r="C169" s="241">
        <v>16929</v>
      </c>
      <c r="D169" s="242">
        <v>27476</v>
      </c>
    </row>
    <row r="170" spans="1:4" s="200" customFormat="1" ht="12.75">
      <c r="A170" s="209">
        <v>6.2</v>
      </c>
      <c r="B170" s="210" t="s">
        <v>461</v>
      </c>
      <c r="C170" s="237">
        <v>47527</v>
      </c>
      <c r="D170" s="249">
        <v>70566</v>
      </c>
    </row>
    <row r="171" spans="1:4" s="200" customFormat="1" ht="12.75">
      <c r="A171" s="217" t="s">
        <v>462</v>
      </c>
      <c r="B171" s="206" t="s">
        <v>463</v>
      </c>
      <c r="C171" s="250">
        <v>30883</v>
      </c>
      <c r="D171" s="249">
        <v>42344</v>
      </c>
    </row>
    <row r="172" spans="1:4" s="200" customFormat="1" ht="12.75">
      <c r="A172" s="209">
        <v>6.3</v>
      </c>
      <c r="B172" s="210" t="s">
        <v>464</v>
      </c>
      <c r="C172" s="207">
        <v>0</v>
      </c>
      <c r="D172" s="208">
        <v>0</v>
      </c>
    </row>
    <row r="173" spans="1:4" s="200" customFormat="1" ht="12.75">
      <c r="A173" s="209">
        <v>6.4</v>
      </c>
      <c r="B173" s="210" t="s">
        <v>465</v>
      </c>
      <c r="C173" s="207">
        <v>5</v>
      </c>
      <c r="D173" s="208">
        <v>12</v>
      </c>
    </row>
    <row r="174" spans="1:4" s="200" customFormat="1" ht="12.75">
      <c r="A174" s="326" t="s">
        <v>466</v>
      </c>
      <c r="B174" s="327"/>
      <c r="C174" s="223">
        <f>SUM(C169:C170,C172:C173)</f>
        <v>64461</v>
      </c>
      <c r="D174" s="224">
        <f>SUM(D169:D170,D172:D173)</f>
        <v>98054</v>
      </c>
    </row>
    <row r="175" spans="1:4" s="200" customFormat="1" ht="12.75">
      <c r="A175" s="337" t="s">
        <v>467</v>
      </c>
      <c r="B175" s="338"/>
      <c r="C175" s="251">
        <f>C167-C174</f>
        <v>-28845</v>
      </c>
      <c r="D175" s="252">
        <f>D167-D174</f>
        <v>-26437</v>
      </c>
    </row>
    <row r="176" spans="1:4" s="200" customFormat="1" ht="12.75">
      <c r="A176" s="339"/>
      <c r="B176" s="339"/>
      <c r="C176" s="339"/>
      <c r="D176" s="339"/>
    </row>
    <row r="177" spans="1:4" s="200" customFormat="1" ht="12.75">
      <c r="A177" s="328" t="s">
        <v>468</v>
      </c>
      <c r="B177" s="329"/>
      <c r="C177" s="253">
        <f>C95+C161-C175</f>
        <v>68966</v>
      </c>
      <c r="D177" s="236">
        <f>D95+D161-D175</f>
        <v>99221</v>
      </c>
    </row>
    <row r="178" spans="1:4" s="200" customFormat="1" ht="12.75">
      <c r="A178" s="330" t="s">
        <v>469</v>
      </c>
      <c r="B178" s="331"/>
      <c r="C178" s="237">
        <v>14723</v>
      </c>
      <c r="D178" s="249">
        <v>22393</v>
      </c>
    </row>
    <row r="179" spans="1:4" s="200" customFormat="1" ht="12.75">
      <c r="A179" s="330" t="s">
        <v>470</v>
      </c>
      <c r="B179" s="331"/>
      <c r="C179" s="254">
        <f>C177-C178</f>
        <v>54243</v>
      </c>
      <c r="D179" s="255">
        <f>D177-D178</f>
        <v>76828</v>
      </c>
    </row>
    <row r="180" spans="1:4" s="200" customFormat="1" ht="12.75">
      <c r="A180" s="330" t="s">
        <v>471</v>
      </c>
      <c r="B180" s="331"/>
      <c r="C180" s="254">
        <f>C181+C182</f>
        <v>0</v>
      </c>
      <c r="D180" s="255">
        <f>D181+D182</f>
        <v>0</v>
      </c>
    </row>
    <row r="181" spans="1:4" s="200" customFormat="1" ht="12.75">
      <c r="A181" s="330" t="s">
        <v>472</v>
      </c>
      <c r="B181" s="331"/>
      <c r="C181" s="237">
        <v>0</v>
      </c>
      <c r="D181" s="249">
        <v>0</v>
      </c>
    </row>
    <row r="182" spans="1:4" s="200" customFormat="1" ht="12.75">
      <c r="A182" s="330" t="s">
        <v>473</v>
      </c>
      <c r="B182" s="331"/>
      <c r="C182" s="237">
        <v>0</v>
      </c>
      <c r="D182" s="249">
        <v>0</v>
      </c>
    </row>
    <row r="183" spans="1:4" s="200" customFormat="1" ht="12" customHeight="1">
      <c r="A183" s="326" t="s">
        <v>474</v>
      </c>
      <c r="B183" s="327"/>
      <c r="C183" s="256">
        <f>C179-C180</f>
        <v>54243</v>
      </c>
      <c r="D183" s="257">
        <f>D179-D180</f>
        <v>76828</v>
      </c>
    </row>
    <row r="184" spans="1:4" s="200" customFormat="1" ht="12.75">
      <c r="A184" s="258"/>
      <c r="B184" s="258"/>
      <c r="C184" s="259"/>
      <c r="D184" s="259"/>
    </row>
    <row r="185" spans="2:3" ht="12.75">
      <c r="B185" s="260" t="s">
        <v>475</v>
      </c>
      <c r="C185" s="261">
        <v>15</v>
      </c>
    </row>
    <row r="186" spans="1:3" ht="12.75">
      <c r="A186" s="175"/>
      <c r="B186" s="262" t="s">
        <v>476</v>
      </c>
      <c r="C186" s="261">
        <v>2</v>
      </c>
    </row>
    <row r="187" ht="12.75">
      <c r="A187" s="175"/>
    </row>
    <row r="188" spans="1:2" ht="12.75">
      <c r="A188" s="175"/>
      <c r="B188" s="200"/>
    </row>
    <row r="189" spans="1:3" ht="12.75">
      <c r="A189" s="175"/>
      <c r="B189" s="184" t="s">
        <v>477</v>
      </c>
      <c r="C189" s="263"/>
    </row>
    <row r="190" spans="1:2" ht="12.75">
      <c r="A190" s="175"/>
      <c r="B190" s="264" t="s">
        <v>478</v>
      </c>
    </row>
    <row r="191" spans="2:3" ht="12.75">
      <c r="B191" s="184" t="s">
        <v>479</v>
      </c>
      <c r="C191" s="263"/>
    </row>
  </sheetData>
  <sheetProtection/>
  <mergeCells count="19">
    <mergeCell ref="B1:D1"/>
    <mergeCell ref="C6:D6"/>
    <mergeCell ref="C7:D7"/>
    <mergeCell ref="A94:B94"/>
    <mergeCell ref="A95:B95"/>
    <mergeCell ref="A160:B160"/>
    <mergeCell ref="A161:B161"/>
    <mergeCell ref="A162:D162"/>
    <mergeCell ref="A168:D168"/>
    <mergeCell ref="A174:B174"/>
    <mergeCell ref="A175:B175"/>
    <mergeCell ref="A176:D176"/>
    <mergeCell ref="A183:B183"/>
    <mergeCell ref="A177:B177"/>
    <mergeCell ref="A178:B178"/>
    <mergeCell ref="A179:B179"/>
    <mergeCell ref="A180:B180"/>
    <mergeCell ref="A181:B181"/>
    <mergeCell ref="A182:B182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:C10">
      <formula1>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2019-02-19T11:02:52Z</cp:lastPrinted>
  <dcterms:created xsi:type="dcterms:W3CDTF">2003-01-09T12:46:50Z</dcterms:created>
  <dcterms:modified xsi:type="dcterms:W3CDTF">2019-02-19T11:15:03Z</dcterms:modified>
  <cp:category/>
  <cp:version/>
  <cp:contentType/>
  <cp:contentStatus/>
</cp:coreProperties>
</file>