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320" windowHeight="5790" tabRatio="598" activeTab="1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<sst xmlns="http://schemas.openxmlformats.org/spreadsheetml/2006/main" count="294" uniqueCount="255">
  <si>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</si>
  <si>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</si>
  <si>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</si>
  <si>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</si>
  <si>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</si>
  <si>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</si>
  <si>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</si>
  <si>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</si>
  <si>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</si>
  <si>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</si>
  <si>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</si>
  <si>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</si>
  <si>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</si>
  <si>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</si>
  <si>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</si>
  <si>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</si>
  <si>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</si>
  <si>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</si>
  <si>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</si>
  <si>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</si>
  <si>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</si>
  <si>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</si>
  <si>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</si>
  <si>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</si>
  <si>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</si>
  <si>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</si>
  <si>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</si>
  <si>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</si>
  <si>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</si>
  <si>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</si>
  <si>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</si>
  <si>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</si>
  <si>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</si>
  <si>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</si>
  <si>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</si>
  <si>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</si>
  <si>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</si>
  <si>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</si>
  <si>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</si>
  <si>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</si>
  <si>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</si>
  <si>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</si>
  <si>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</si>
  <si>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</si>
  <si>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</si>
  <si>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</si>
  <si>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</si>
  <si>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</si>
  <si>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</si>
  <si>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</si>
  <si>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</si>
  <si>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</si>
  <si>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</si>
  <si>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</si>
  <si>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</si>
  <si>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</si>
  <si>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</si>
  <si>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</si>
  <si>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</si>
  <si>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</si>
  <si>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</si>
  <si>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</si>
  <si>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</si>
  <si>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</si>
  <si>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</si>
  <si>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</si>
  <si>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</si>
  <si>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</si>
  <si>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</si>
  <si>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</si>
  <si>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</si>
  <si>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</si>
  <si>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</si>
  <si>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</si>
  <si>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</si>
  <si>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</si>
  <si>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</si>
  <si>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</si>
  <si>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</si>
  <si>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</si>
  <si>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</si>
  <si>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</si>
  <si>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</si>
  <si>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</si>
  <si>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</si>
  <si>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</si>
  <si>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</si>
  <si>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</si>
  <si>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</si>
  <si>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</si>
  <si>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</si>
  <si>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</si>
  <si>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</si>
  <si>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</si>
  <si>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</si>
  <si>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</si>
  <si>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</si>
  <si>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</si>
  <si>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</si>
  <si>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</si>
  <si>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</si>
  <si>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</si>
  <si>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</si>
  <si>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</si>
  <si>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</si>
  <si>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</si>
  <si>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</si>
  <si>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</si>
  <si>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</si>
  <si>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</si>
  <si>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</si>
  <si>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</si>
  <si>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</si>
  <si>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</si>
  <si>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</si>
  <si>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</si>
  <si>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</si>
  <si>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</si>
  <si>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</si>
  <si>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</si>
  <si>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</si>
  <si>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</si>
  <si>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</si>
  <si>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</si>
  <si>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</si>
  <si>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</si>
  <si>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</si>
  <si>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</si>
  <si>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</si>
  <si>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</si>
  <si>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</si>
  <si>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</si>
  <si>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</si>
  <si>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</si>
  <si>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</si>
  <si>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</si>
  <si>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</si>
  <si>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</si>
  <si>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</si>
  <si>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</si>
  <si>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</si>
  <si>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</si>
  <si>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</si>
  <si>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</si>
  <si>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</si>
  <si>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</si>
  <si>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</si>
  <si>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</si>
  <si>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</si>
  <si>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</si>
  <si>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</si>
  <si>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</si>
  <si>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</si>
  <si>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</si>
  <si>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</si>
  <si>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</si>
  <si>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</si>
  <si>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</si>
  <si>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</si>
  <si>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</si>
  <si>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</si>
  <si>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</si>
  <si>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</si>
  <si>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</si>
  <si>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</si>
  <si>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</si>
  <si>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</si>
  <si>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</si>
  <si>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</si>
  <si>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</si>
  <si>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</si>
  <si>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</si>
  <si>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</si>
  <si>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</si>
  <si>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</si>
  <si>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</si>
  <si>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</si>
  <si>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</si>
  <si>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</si>
  <si>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</si>
  <si>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</si>
  <si>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</si>
  <si>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</si>
  <si>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</si>
  <si>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</si>
  <si>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</si>
  <si>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</si>
  <si>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</si>
  <si>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</si>
  <si>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</si>
  <si>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</si>
  <si>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</si>
  <si>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</si>
  <si>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</si>
  <si>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</si>
  <si>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</si>
  <si>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</si>
  <si>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</si>
  <si>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</si>
  <si>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</si>
  <si>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</si>
  <si>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</si>
  <si>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</si>
  <si>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</si>
  <si>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</si>
  <si>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</si>
  <si>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</si>
  <si>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</si>
  <si>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</si>
  <si>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</si>
  <si>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</si>
  <si>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</si>
  <si>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</si>
  <si>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</si>
  <si>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</si>
  <si>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</si>
  <si>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</si>
  <si>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</si>
  <si>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</si>
  <si>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</si>
  <si>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</si>
  <si>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</si>
  <si>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</si>
  <si>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</si>
  <si>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</si>
  <si>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</si>
  <si>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</si>
  <si>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</si>
  <si>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</si>
  <si>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</si>
  <si>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</si>
  <si>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</si>
  <si>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</si>
  <si>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</si>
  <si>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</si>
  <si>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</si>
  <si>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</si>
  <si>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</si>
  <si>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</si>
  <si>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</si>
  <si>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</si>
  <si>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</si>
  <si>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</si>
  <si>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</si>
  <si>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</si>
  <si>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1. ØÝ³óáñ¹Á Ý³Ëáñ¹ Å³Ù³Ý³Ï³ßñç³ÝÇ ëÏ½µáõÙ                                                     ³é 01 ÑáõÝí³ñÇ 2012Ã. (ëïáõ·í³Í)</t>
  </si>
  <si>
    <t>9. ØÝ³óáñ¹Á Ý³Ëáñ¹ Å³Ù³Ý³Ï³ßñç³ÝÇ ëÏ½µáõÙ                                                     ³é 01 ÑáõÝí³ñÇ 2013Ã. (ëïáõ·í³Í)</t>
  </si>
  <si>
    <t xml:space="preserve">§30¦  ÑáõÝÇëÇ    2013Ã.  </t>
  </si>
  <si>
    <t xml:space="preserve">§30¦  ÑáõÝÇëÇ   2013Ã.  </t>
  </si>
  <si>
    <t xml:space="preserve">§30¦ ÑáõÝÇëÇ   2013Ã. </t>
  </si>
  <si>
    <t xml:space="preserve">§30¦ ÑáõÝÇëÇ    2013Ã.  </t>
  </si>
  <si>
    <t xml:space="preserve">§30¦  ÑáõÝÇëÇ  2013Ã.  </t>
  </si>
  <si>
    <t>8. ØÝ³óáñ¹Á Ý³Ëáñ¹ Å³Ù³Ý³Ï³ßñç³ÝÇ í»ñçáõÙ                                                     ³é 30 ÑáõÝÇëÇ  2012Ã. (ëïáõ·í³Í)</t>
  </si>
  <si>
    <t xml:space="preserve">16. ØÝ³óáñ¹Á Ñ³ßí»ïáõ Å³Ù³Ý³Ï³ßñç³ÝÇ í»ñçáõÙ                                                     ³é 30  ÑáõÝÇëÇ   2013-Ã. </t>
  </si>
  <si>
    <t>`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</si>
</sst>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37" fontId="67" fillId="0" borderId="28" xfId="60" applyNumberFormat="1" applyFont="1" applyFill="1" applyBorder="1" applyAlignment="1" applyProtection="1">
      <alignment horizontal="center" vertical="top" wrapText="1"/>
      <protection/>
    </xf>
    <xf numFmtId="37" fontId="67" fillId="0" borderId="30" xfId="60" applyNumberFormat="1" applyFont="1" applyFill="1" applyBorder="1" applyAlignment="1" applyProtection="1">
      <alignment horizontal="center" vertical="top" wrapText="1"/>
      <protection locked="0"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68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6" fillId="0" borderId="27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textRotation="90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28">
      <selection activeCell="E51" sqref="E51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9.125" style="136" customWidth="1"/>
    <col min="9" max="9" width="14.625" style="136" customWidth="1"/>
    <col min="10" max="10" width="21.75390625" style="136" customWidth="1"/>
    <col min="11" max="11" width="12.375" style="136" customWidth="1"/>
    <col min="12" max="16384" width="9.125" style="136" customWidth="1"/>
  </cols>
  <sheetData>
    <row r="1" ht="1.5" customHeight="1"/>
    <row r="6" spans="3:7" ht="12.75">
      <c r="C6" s="137"/>
      <c r="D6" s="137"/>
      <c r="E6" s="225" t="s">
        <v>239</v>
      </c>
      <c r="F6" s="226"/>
      <c r="G6" s="226"/>
    </row>
    <row r="7" spans="3:5" ht="12.75">
      <c r="C7" s="137"/>
      <c r="D7" s="137"/>
      <c r="E7" s="137"/>
    </row>
    <row r="8" spans="3:6" ht="16.5">
      <c r="C8" s="231" t="s">
        <v>238</v>
      </c>
      <c r="D8" s="231"/>
      <c r="E8" s="231"/>
      <c r="F8" s="231"/>
    </row>
    <row r="9" spans="3:7" ht="14.25">
      <c r="C9" s="230"/>
      <c r="D9" s="230"/>
      <c r="E9" s="230"/>
      <c r="F9" s="230"/>
      <c r="G9" s="99"/>
    </row>
    <row r="10" spans="3:6" ht="12.75">
      <c r="C10" s="227" t="s">
        <v>248</v>
      </c>
      <c r="D10" s="228"/>
      <c r="E10" s="228"/>
      <c r="F10" s="228"/>
    </row>
    <row r="11" spans="3:6" ht="12.75">
      <c r="C11" s="98"/>
      <c r="D11" s="99"/>
      <c r="E11" s="99"/>
      <c r="F11" s="99"/>
    </row>
    <row r="12" spans="3:7" ht="14.25">
      <c r="C12" s="230" t="s">
        <v>156</v>
      </c>
      <c r="D12" s="230"/>
      <c r="E12" s="230"/>
      <c r="F12" s="230"/>
      <c r="G12" s="138"/>
    </row>
    <row r="13" spans="3:7" ht="12.75">
      <c r="C13" s="229" t="s">
        <v>237</v>
      </c>
      <c r="D13" s="229"/>
      <c r="E13" s="229"/>
      <c r="F13" s="229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166</v>
      </c>
    </row>
    <row r="16" spans="3:6" ht="14.25">
      <c r="C16" s="181">
        <v>1</v>
      </c>
      <c r="D16" s="187" t="s">
        <v>167</v>
      </c>
      <c r="E16" s="145"/>
      <c r="F16" s="188"/>
    </row>
    <row r="17" spans="3:6" ht="14.25">
      <c r="C17" s="182">
        <v>1.1</v>
      </c>
      <c r="D17" s="189" t="s">
        <v>168</v>
      </c>
      <c r="E17" s="146">
        <v>931246</v>
      </c>
      <c r="F17" s="146">
        <v>32551</v>
      </c>
    </row>
    <row r="18" spans="3:6" ht="24">
      <c r="C18" s="182" t="s">
        <v>169</v>
      </c>
      <c r="D18" s="190" t="s">
        <v>170</v>
      </c>
      <c r="E18" s="146"/>
      <c r="F18" s="146"/>
    </row>
    <row r="19" spans="3:6" ht="14.25">
      <c r="C19" s="182" t="s">
        <v>171</v>
      </c>
      <c r="D19" s="191" t="s">
        <v>172</v>
      </c>
      <c r="E19" s="146"/>
      <c r="F19" s="146"/>
    </row>
    <row r="20" spans="3:10" ht="14.25">
      <c r="C20" s="182" t="s">
        <v>173</v>
      </c>
      <c r="D20" s="191" t="s">
        <v>174</v>
      </c>
      <c r="E20" s="146"/>
      <c r="F20" s="146"/>
      <c r="J20" s="158"/>
    </row>
    <row r="21" spans="3:7" ht="14.25">
      <c r="C21" s="182" t="s">
        <v>175</v>
      </c>
      <c r="D21" s="191" t="s">
        <v>176</v>
      </c>
      <c r="E21" s="146">
        <v>4795284</v>
      </c>
      <c r="F21" s="146">
        <v>4518004</v>
      </c>
      <c r="G21" s="147"/>
    </row>
    <row r="22" spans="3:7" ht="14.25">
      <c r="C22" s="182" t="s">
        <v>177</v>
      </c>
      <c r="D22" s="191" t="s">
        <v>178</v>
      </c>
      <c r="E22" s="146"/>
      <c r="F22" s="146"/>
      <c r="G22" s="147"/>
    </row>
    <row r="23" spans="3:7" ht="14.25">
      <c r="C23" s="182" t="s">
        <v>179</v>
      </c>
      <c r="D23" s="191" t="s">
        <v>180</v>
      </c>
      <c r="E23" s="146"/>
      <c r="F23" s="146"/>
      <c r="G23" s="147"/>
    </row>
    <row r="24" spans="3:7" ht="14.25">
      <c r="C24" s="182" t="s">
        <v>181</v>
      </c>
      <c r="D24" s="191" t="s">
        <v>184</v>
      </c>
      <c r="E24" s="146"/>
      <c r="F24" s="146"/>
      <c r="G24" s="147"/>
    </row>
    <row r="25" spans="3:7" ht="14.25">
      <c r="C25" s="182" t="s">
        <v>183</v>
      </c>
      <c r="D25" s="191" t="s">
        <v>182</v>
      </c>
      <c r="E25" s="146"/>
      <c r="F25" s="146"/>
      <c r="G25" s="147"/>
    </row>
    <row r="26" spans="3:7" ht="15.75" customHeight="1">
      <c r="C26" s="183" t="s">
        <v>185</v>
      </c>
      <c r="D26" s="190" t="s">
        <v>186</v>
      </c>
      <c r="E26" s="146">
        <v>3680</v>
      </c>
      <c r="F26" s="146">
        <v>3680</v>
      </c>
      <c r="G26" s="147"/>
    </row>
    <row r="27" spans="3:7" ht="24.75" customHeight="1">
      <c r="C27" s="183" t="s">
        <v>187</v>
      </c>
      <c r="D27" s="190" t="s">
        <v>188</v>
      </c>
      <c r="E27" s="146">
        <v>0</v>
      </c>
      <c r="F27" s="146">
        <v>0</v>
      </c>
      <c r="G27" s="147"/>
    </row>
    <row r="28" spans="3:6" ht="24.75" customHeight="1">
      <c r="C28" s="183" t="s">
        <v>189</v>
      </c>
      <c r="D28" s="190" t="s">
        <v>190</v>
      </c>
      <c r="E28" s="146">
        <v>11790</v>
      </c>
      <c r="F28" s="146">
        <v>11790</v>
      </c>
    </row>
    <row r="29" spans="3:6" ht="14.25">
      <c r="C29" s="182" t="s">
        <v>191</v>
      </c>
      <c r="D29" s="191" t="s">
        <v>192</v>
      </c>
      <c r="E29" s="146">
        <v>359619</v>
      </c>
      <c r="F29" s="146">
        <v>370341</v>
      </c>
    </row>
    <row r="30" spans="3:6" ht="14.25">
      <c r="C30" s="182" t="s">
        <v>193</v>
      </c>
      <c r="D30" s="191" t="s">
        <v>194</v>
      </c>
      <c r="E30" s="146"/>
      <c r="F30" s="146"/>
    </row>
    <row r="31" spans="3:7" ht="14.25">
      <c r="C31" s="182" t="s">
        <v>195</v>
      </c>
      <c r="D31" s="191" t="s">
        <v>196</v>
      </c>
      <c r="E31" s="146"/>
      <c r="F31" s="146"/>
      <c r="G31" s="157"/>
    </row>
    <row r="32" spans="3:6" ht="14.25">
      <c r="C32" s="182" t="s">
        <v>197</v>
      </c>
      <c r="D32" s="191" t="s">
        <v>198</v>
      </c>
      <c r="E32" s="146">
        <v>19823</v>
      </c>
      <c r="F32" s="146">
        <v>25475</v>
      </c>
    </row>
    <row r="33" spans="3:6" ht="14.25">
      <c r="C33" s="182"/>
      <c r="D33" s="192" t="s">
        <v>199</v>
      </c>
      <c r="E33" s="149">
        <f>SUM(E17:E32)</f>
        <v>6121442</v>
      </c>
      <c r="F33" s="193">
        <f>SUM(F17:F32)</f>
        <v>4961841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200</v>
      </c>
      <c r="E35" s="148"/>
      <c r="F35" s="194"/>
    </row>
    <row r="36" spans="3:7" ht="14.25">
      <c r="C36" s="182" t="s">
        <v>201</v>
      </c>
      <c r="D36" s="191" t="s">
        <v>202</v>
      </c>
      <c r="E36" s="146">
        <v>505721</v>
      </c>
      <c r="F36" s="146">
        <v>709291</v>
      </c>
      <c r="G36" s="157"/>
    </row>
    <row r="37" spans="3:6" ht="14.25">
      <c r="C37" s="182" t="s">
        <v>203</v>
      </c>
      <c r="D37" s="191" t="s">
        <v>204</v>
      </c>
      <c r="E37" s="146">
        <v>4426840</v>
      </c>
      <c r="F37" s="146">
        <v>3285352</v>
      </c>
    </row>
    <row r="38" spans="3:7" ht="14.25">
      <c r="C38" s="182" t="s">
        <v>205</v>
      </c>
      <c r="D38" s="191" t="s">
        <v>206</v>
      </c>
      <c r="E38" s="146">
        <v>222046</v>
      </c>
      <c r="F38" s="146">
        <v>64448</v>
      </c>
      <c r="G38" s="147"/>
    </row>
    <row r="39" spans="3:10" ht="14.25">
      <c r="C39" s="182" t="s">
        <v>207</v>
      </c>
      <c r="D39" s="189" t="s">
        <v>208</v>
      </c>
      <c r="E39" s="146">
        <v>5944</v>
      </c>
      <c r="F39" s="146">
        <v>5078</v>
      </c>
      <c r="G39" s="157"/>
      <c r="I39" s="178"/>
      <c r="J39" s="178"/>
    </row>
    <row r="40" spans="3:10" ht="14.25">
      <c r="C40" s="182" t="s">
        <v>209</v>
      </c>
      <c r="D40" s="191" t="s">
        <v>210</v>
      </c>
      <c r="E40" s="146"/>
      <c r="F40" s="146"/>
      <c r="I40" s="178"/>
      <c r="J40" s="178"/>
    </row>
    <row r="41" spans="3:10" ht="14.25">
      <c r="C41" s="182" t="s">
        <v>211</v>
      </c>
      <c r="D41" s="191" t="s">
        <v>212</v>
      </c>
      <c r="E41" s="148"/>
      <c r="F41" s="148"/>
      <c r="I41" s="178"/>
      <c r="J41" s="178"/>
    </row>
    <row r="42" spans="3:10" ht="14.25">
      <c r="C42" s="182" t="s">
        <v>213</v>
      </c>
      <c r="D42" s="191" t="s">
        <v>214</v>
      </c>
      <c r="E42" s="146"/>
      <c r="F42" s="146"/>
      <c r="I42" s="178"/>
      <c r="J42" s="178"/>
    </row>
    <row r="43" spans="3:10" ht="14.25">
      <c r="C43" s="182" t="s">
        <v>215</v>
      </c>
      <c r="D43" s="191" t="s">
        <v>216</v>
      </c>
      <c r="E43" s="146"/>
      <c r="F43" s="146"/>
      <c r="I43" s="178"/>
      <c r="J43" s="178"/>
    </row>
    <row r="44" spans="3:10" ht="14.25">
      <c r="C44" s="182" t="s">
        <v>217</v>
      </c>
      <c r="D44" s="191" t="s">
        <v>218</v>
      </c>
      <c r="E44" s="148">
        <v>5346</v>
      </c>
      <c r="F44" s="148">
        <v>5346</v>
      </c>
      <c r="I44" s="178"/>
      <c r="J44" s="178"/>
    </row>
    <row r="45" spans="3:6" ht="14.25">
      <c r="C45" s="182" t="s">
        <v>219</v>
      </c>
      <c r="D45" s="191" t="s">
        <v>220</v>
      </c>
      <c r="E45" s="146"/>
      <c r="F45" s="146"/>
    </row>
    <row r="46" spans="3:6" ht="14.25">
      <c r="C46" s="182" t="s">
        <v>221</v>
      </c>
      <c r="D46" s="191" t="s">
        <v>222</v>
      </c>
      <c r="E46" s="146">
        <v>33752</v>
      </c>
      <c r="F46" s="146">
        <v>7603</v>
      </c>
    </row>
    <row r="47" spans="3:6" ht="14.25">
      <c r="C47" s="182"/>
      <c r="D47" s="192" t="s">
        <v>223</v>
      </c>
      <c r="E47" s="150">
        <f>SUM(E36:E46)</f>
        <v>5199649</v>
      </c>
      <c r="F47" s="211">
        <f>SUM(F36:F46)</f>
        <v>4077118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224</v>
      </c>
      <c r="E49" s="148"/>
      <c r="F49" s="194"/>
    </row>
    <row r="50" spans="3:6" ht="14.25">
      <c r="C50" s="182">
        <v>3.1</v>
      </c>
      <c r="D50" s="191" t="s">
        <v>225</v>
      </c>
      <c r="E50" s="146">
        <v>730000</v>
      </c>
      <c r="F50" s="188">
        <v>730000</v>
      </c>
    </row>
    <row r="51" spans="3:6" ht="14.25">
      <c r="C51" s="182" t="s">
        <v>226</v>
      </c>
      <c r="D51" s="191" t="s">
        <v>227</v>
      </c>
      <c r="E51" s="146"/>
      <c r="F51" s="188"/>
    </row>
    <row r="52" spans="3:6" ht="14.25">
      <c r="C52" s="182" t="s">
        <v>228</v>
      </c>
      <c r="D52" s="191" t="s">
        <v>229</v>
      </c>
      <c r="E52" s="146"/>
      <c r="F52" s="188"/>
    </row>
    <row r="53" spans="3:6" ht="14.25">
      <c r="C53" s="182" t="s">
        <v>230</v>
      </c>
      <c r="D53" s="191" t="s">
        <v>231</v>
      </c>
      <c r="E53" s="148"/>
      <c r="F53" s="194"/>
    </row>
    <row r="54" spans="3:6" ht="14.25">
      <c r="C54" s="182" t="s">
        <v>232</v>
      </c>
      <c r="D54" s="191" t="s">
        <v>233</v>
      </c>
      <c r="E54" s="151">
        <f>F54+PL!D54</f>
        <v>191793</v>
      </c>
      <c r="F54" s="212">
        <v>154723</v>
      </c>
    </row>
    <row r="55" spans="3:6" ht="14.25">
      <c r="C55" s="182"/>
      <c r="D55" s="196" t="s">
        <v>234</v>
      </c>
      <c r="E55" s="150">
        <f>SUM(E50:E54)</f>
        <v>921793</v>
      </c>
      <c r="F55" s="211">
        <f>SUM(F50:F54)</f>
        <v>884723</v>
      </c>
    </row>
    <row r="56" spans="3:6" ht="14.25">
      <c r="C56" s="185"/>
      <c r="D56" s="197" t="s">
        <v>235</v>
      </c>
      <c r="E56" s="152">
        <f>SUM(E47,E55)</f>
        <v>6121442</v>
      </c>
      <c r="F56" s="198">
        <f>SUM(F47,F55)</f>
        <v>4961841</v>
      </c>
    </row>
    <row r="57" ht="12.75">
      <c r="E57" s="157"/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236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66"/>
  <sheetViews>
    <sheetView tabSelected="1" zoomScalePageLayoutView="0" workbookViewId="0" topLeftCell="A7">
      <selection activeCell="F27" sqref="F27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32" t="s">
        <v>160</v>
      </c>
      <c r="C7" s="233"/>
      <c r="D7" s="201"/>
      <c r="E7" s="201"/>
    </row>
    <row r="8" spans="1:2" ht="12.75">
      <c r="A8" s="80"/>
      <c r="B8" s="81"/>
    </row>
    <row r="9" spans="1:5" ht="15.75" customHeight="1">
      <c r="A9" s="231" t="s">
        <v>0</v>
      </c>
      <c r="B9" s="231"/>
      <c r="C9" s="231"/>
      <c r="D9" s="200"/>
      <c r="E9" s="200"/>
    </row>
    <row r="10" spans="1:5" ht="12.75" customHeight="1">
      <c r="A10" s="230" t="s">
        <v>161</v>
      </c>
      <c r="B10" s="230"/>
      <c r="C10" s="230"/>
      <c r="D10" s="199"/>
      <c r="E10" s="199"/>
    </row>
    <row r="11" ht="12.75" customHeight="1"/>
    <row r="12" spans="1:5" ht="12.75">
      <c r="A12" s="227" t="s">
        <v>247</v>
      </c>
      <c r="B12" s="228"/>
      <c r="C12" s="228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30" t="s">
        <v>156</v>
      </c>
      <c r="B14" s="230"/>
      <c r="C14" s="230"/>
      <c r="D14" s="199"/>
      <c r="E14" s="199"/>
    </row>
    <row r="15" spans="1:5" ht="12.75">
      <c r="A15" s="234" t="s">
        <v>58</v>
      </c>
      <c r="B15" s="234"/>
      <c r="C15" s="234"/>
      <c r="D15" s="202"/>
      <c r="E15" s="202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242</v>
      </c>
      <c r="D18" s="84" t="s">
        <v>240</v>
      </c>
      <c r="E18" s="85" t="s">
        <v>241</v>
      </c>
    </row>
    <row r="19" spans="1:5" ht="12.75">
      <c r="A19" s="86" t="s">
        <v>62</v>
      </c>
      <c r="B19" s="159">
        <v>142107</v>
      </c>
      <c r="C19" s="159">
        <v>130983</v>
      </c>
      <c r="D19" s="159">
        <v>278562</v>
      </c>
      <c r="E19" s="159">
        <v>258543</v>
      </c>
    </row>
    <row r="20" spans="1:5" ht="12.75" customHeight="1" hidden="1">
      <c r="A20" s="87"/>
      <c r="B20" s="160"/>
      <c r="C20" s="160"/>
      <c r="D20" s="160"/>
      <c r="E20" s="160"/>
    </row>
    <row r="21" spans="1:5" ht="12.75" customHeight="1" hidden="1">
      <c r="A21" s="87"/>
      <c r="B21" s="160"/>
      <c r="C21" s="160"/>
      <c r="D21" s="160"/>
      <c r="E21" s="160"/>
    </row>
    <row r="22" spans="1:5" ht="12.75" customHeight="1" hidden="1">
      <c r="A22" s="87" t="s">
        <v>63</v>
      </c>
      <c r="B22" s="160"/>
      <c r="C22" s="160"/>
      <c r="D22" s="160"/>
      <c r="E22" s="160"/>
    </row>
    <row r="23" spans="1:5" ht="12.75" customHeight="1" hidden="1">
      <c r="A23" s="87" t="s">
        <v>64</v>
      </c>
      <c r="B23" s="160"/>
      <c r="C23" s="160"/>
      <c r="D23" s="160"/>
      <c r="E23" s="160"/>
    </row>
    <row r="24" spans="1:5" ht="12.75" customHeight="1">
      <c r="A24" s="87" t="s">
        <v>65</v>
      </c>
      <c r="B24" s="160">
        <v>-37909</v>
      </c>
      <c r="C24" s="160">
        <v>-71540</v>
      </c>
      <c r="D24" s="160">
        <v>-111924</v>
      </c>
      <c r="E24" s="160">
        <v>-140517</v>
      </c>
    </row>
    <row r="25" spans="1:5" ht="12.75">
      <c r="A25" s="88" t="s">
        <v>66</v>
      </c>
      <c r="B25" s="169">
        <f>SUM(B19:B24)</f>
        <v>104198</v>
      </c>
      <c r="C25" s="169">
        <f>SUM(C19:C24)</f>
        <v>59443</v>
      </c>
      <c r="D25" s="169">
        <f>SUM(D19:D24)</f>
        <v>166638</v>
      </c>
      <c r="E25" s="169">
        <f>SUM(E19:E24)</f>
        <v>118026</v>
      </c>
    </row>
    <row r="26" spans="1:5" ht="12.75">
      <c r="A26" s="87" t="s">
        <v>69</v>
      </c>
      <c r="B26" s="168"/>
      <c r="C26" s="168"/>
      <c r="D26" s="168"/>
      <c r="E26" s="168"/>
    </row>
    <row r="27" spans="1:5" ht="12.75" customHeight="1">
      <c r="A27" s="87" t="s">
        <v>67</v>
      </c>
      <c r="B27" s="160">
        <v>6813</v>
      </c>
      <c r="C27" s="160">
        <v>4963</v>
      </c>
      <c r="D27" s="160">
        <v>11136</v>
      </c>
      <c r="E27" s="160">
        <v>10123</v>
      </c>
    </row>
    <row r="28" spans="1:5" ht="12.75" customHeight="1">
      <c r="A28" s="87" t="s">
        <v>68</v>
      </c>
      <c r="B28" s="160">
        <v>-43843</v>
      </c>
      <c r="C28" s="160">
        <v>-383</v>
      </c>
      <c r="D28" s="160">
        <v>-44206</v>
      </c>
      <c r="E28" s="160">
        <v>-832</v>
      </c>
    </row>
    <row r="29" spans="1:5" ht="26.25" customHeight="1">
      <c r="A29" s="89" t="s">
        <v>110</v>
      </c>
      <c r="B29" s="160"/>
      <c r="C29" s="160"/>
      <c r="D29" s="160"/>
      <c r="E29" s="160"/>
    </row>
    <row r="30" spans="1:5" ht="12.75" customHeight="1">
      <c r="A30" s="87" t="s">
        <v>106</v>
      </c>
      <c r="B30" s="160"/>
      <c r="C30" s="160"/>
      <c r="D30" s="160"/>
      <c r="E30" s="160"/>
    </row>
    <row r="31" spans="1:5" ht="12.75" customHeight="1">
      <c r="A31" s="87" t="s">
        <v>107</v>
      </c>
      <c r="B31" s="160"/>
      <c r="C31" s="160"/>
      <c r="D31" s="160"/>
      <c r="E31" s="160"/>
    </row>
    <row r="32" spans="1:5" ht="12.75" customHeight="1">
      <c r="A32" s="87" t="s">
        <v>108</v>
      </c>
      <c r="B32" s="160">
        <v>-32</v>
      </c>
      <c r="C32" s="160">
        <v>-53</v>
      </c>
      <c r="D32" s="160">
        <v>-111</v>
      </c>
      <c r="E32" s="160">
        <v>3</v>
      </c>
    </row>
    <row r="33" spans="1:5" ht="12.75" customHeight="1">
      <c r="A33" s="87" t="s">
        <v>108</v>
      </c>
      <c r="B33" s="160">
        <v>-5391</v>
      </c>
      <c r="C33" s="160">
        <v>10865</v>
      </c>
      <c r="D33" s="160">
        <v>4434</v>
      </c>
      <c r="E33" s="160">
        <v>12976</v>
      </c>
    </row>
    <row r="34" spans="1:5" ht="12.75">
      <c r="A34" s="87" t="s">
        <v>70</v>
      </c>
      <c r="B34" s="160">
        <v>3721</v>
      </c>
      <c r="C34" s="160">
        <v>2573</v>
      </c>
      <c r="D34" s="160">
        <v>6714</v>
      </c>
      <c r="E34" s="160">
        <v>4864</v>
      </c>
    </row>
    <row r="35" spans="1:5" ht="12.75">
      <c r="A35" s="88" t="s">
        <v>71</v>
      </c>
      <c r="B35" s="170">
        <f>SUM(B25:B34)</f>
        <v>65466</v>
      </c>
      <c r="C35" s="170">
        <f>SUM(C25:C34)</f>
        <v>77408</v>
      </c>
      <c r="D35" s="170">
        <f>SUM(D25:D34)</f>
        <v>144605</v>
      </c>
      <c r="E35" s="170">
        <f>SUM(E25:E34)</f>
        <v>145160</v>
      </c>
    </row>
    <row r="36" spans="1:5" ht="12.75">
      <c r="A36" s="89" t="s">
        <v>109</v>
      </c>
      <c r="B36" s="160">
        <v>-3560</v>
      </c>
      <c r="C36" s="160">
        <v>191</v>
      </c>
      <c r="D36" s="160">
        <v>-4400</v>
      </c>
      <c r="E36" s="160">
        <v>-1660</v>
      </c>
    </row>
    <row r="37" spans="1:5" ht="12.75">
      <c r="A37" s="87" t="s">
        <v>72</v>
      </c>
      <c r="B37" s="160">
        <v>-49473</v>
      </c>
      <c r="C37" s="160">
        <v>-24109</v>
      </c>
      <c r="D37" s="160">
        <v>-85346</v>
      </c>
      <c r="E37" s="160">
        <v>-58825</v>
      </c>
    </row>
    <row r="38" spans="1:5" ht="12.75">
      <c r="A38" s="87" t="s">
        <v>73</v>
      </c>
      <c r="B38" s="160">
        <v>-454</v>
      </c>
      <c r="C38" s="160">
        <v>-16635</v>
      </c>
      <c r="D38" s="160">
        <v>-3672</v>
      </c>
      <c r="E38" s="160">
        <v>-18575</v>
      </c>
    </row>
    <row r="39" spans="1:5" ht="12.75">
      <c r="A39" s="87"/>
      <c r="B39" s="160"/>
      <c r="C39" s="160"/>
      <c r="D39" s="160"/>
      <c r="E39" s="160"/>
    </row>
    <row r="40" spans="1:5" ht="12.75">
      <c r="A40" s="88" t="s">
        <v>74</v>
      </c>
      <c r="B40" s="170">
        <f>SUM(B35:B38)</f>
        <v>11979</v>
      </c>
      <c r="C40" s="170">
        <f>SUM(C35:C38)</f>
        <v>36855</v>
      </c>
      <c r="D40" s="170">
        <f>SUM(D35:D38)</f>
        <v>51187</v>
      </c>
      <c r="E40" s="170">
        <f>SUM(E35:E38)</f>
        <v>66100</v>
      </c>
    </row>
    <row r="41" spans="1:5" ht="12.75" customHeight="1">
      <c r="A41" s="87" t="s">
        <v>75</v>
      </c>
      <c r="B41" s="160">
        <v>-3250</v>
      </c>
      <c r="C41" s="160">
        <v>-4691</v>
      </c>
      <c r="D41" s="160">
        <v>-14117</v>
      </c>
      <c r="E41" s="160">
        <v>-7191</v>
      </c>
    </row>
    <row r="42" spans="1:5" ht="12.75">
      <c r="A42" s="90" t="s">
        <v>76</v>
      </c>
      <c r="B42" s="170">
        <f>SUM(B40:B41)</f>
        <v>8729</v>
      </c>
      <c r="C42" s="170">
        <f>SUM(C40:C41)</f>
        <v>32164</v>
      </c>
      <c r="D42" s="170">
        <f>SUM(D40:D41)</f>
        <v>37070</v>
      </c>
      <c r="E42" s="170">
        <f>SUM(E40:E41)</f>
        <v>58909</v>
      </c>
    </row>
    <row r="43" spans="1:5" ht="12.75">
      <c r="A43" s="91" t="s">
        <v>77</v>
      </c>
      <c r="B43" s="161"/>
      <c r="C43" s="163"/>
      <c r="D43" s="161"/>
      <c r="E43" s="163"/>
    </row>
    <row r="44" spans="1:5" ht="12.75">
      <c r="A44" s="87" t="s">
        <v>78</v>
      </c>
      <c r="B44" s="161"/>
      <c r="C44" s="162"/>
      <c r="D44" s="161"/>
      <c r="E44" s="162"/>
    </row>
    <row r="45" spans="1:5" ht="12.75">
      <c r="A45" s="92" t="s">
        <v>20</v>
      </c>
      <c r="B45" s="164"/>
      <c r="C45" s="165"/>
      <c r="D45" s="164"/>
      <c r="E45" s="165"/>
    </row>
    <row r="46" spans="1:5" ht="12.75">
      <c r="A46" s="91"/>
      <c r="B46" s="171"/>
      <c r="C46" s="166"/>
      <c r="D46" s="171"/>
      <c r="E46" s="166"/>
    </row>
    <row r="47" spans="1:5" ht="12.75">
      <c r="A47" s="53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</row>
    <row r="48" spans="1:5" ht="24">
      <c r="A48" s="54" t="s">
        <v>162</v>
      </c>
      <c r="B48" s="134"/>
      <c r="C48" s="132"/>
      <c r="D48" s="134"/>
      <c r="E48" s="132"/>
    </row>
    <row r="49" spans="1:5" ht="24">
      <c r="A49" s="54" t="s">
        <v>163</v>
      </c>
      <c r="B49" s="134"/>
      <c r="C49" s="132"/>
      <c r="D49" s="134"/>
      <c r="E49" s="132"/>
    </row>
    <row r="50" spans="1:5" ht="12.75">
      <c r="A50" s="52" t="s">
        <v>23</v>
      </c>
      <c r="B50" s="134"/>
      <c r="C50" s="132"/>
      <c r="D50" s="134"/>
      <c r="E50" s="132"/>
    </row>
    <row r="51" spans="1:5" ht="12.75">
      <c r="A51" s="52" t="s">
        <v>48</v>
      </c>
      <c r="B51" s="134"/>
      <c r="C51" s="132"/>
      <c r="D51" s="134"/>
      <c r="E51" s="132"/>
    </row>
    <row r="52" spans="1:5" ht="12.75">
      <c r="A52" s="52" t="s">
        <v>164</v>
      </c>
      <c r="B52" s="134"/>
      <c r="C52" s="132"/>
      <c r="D52" s="134"/>
      <c r="E52" s="132"/>
    </row>
    <row r="53" spans="1:5" ht="12.75">
      <c r="A53" s="53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</row>
    <row r="54" spans="1:5" ht="12.75">
      <c r="A54" s="53" t="s">
        <v>81</v>
      </c>
      <c r="B54" s="133">
        <f>B42+B53</f>
        <v>8729</v>
      </c>
      <c r="C54" s="133">
        <f>C42+C53</f>
        <v>32164</v>
      </c>
      <c r="D54" s="133">
        <f>D42+D53</f>
        <v>37070</v>
      </c>
      <c r="E54" s="133">
        <f>E42+E53</f>
        <v>58909</v>
      </c>
    </row>
    <row r="55" spans="1:5" ht="12.75">
      <c r="A55" s="53" t="s">
        <v>165</v>
      </c>
      <c r="B55" s="134"/>
      <c r="C55" s="132"/>
      <c r="D55" s="134"/>
      <c r="E55" s="132"/>
    </row>
    <row r="56" spans="1:5" ht="12.75">
      <c r="A56" s="52" t="s">
        <v>78</v>
      </c>
      <c r="B56" s="134">
        <f>B54</f>
        <v>8729</v>
      </c>
      <c r="C56" s="167">
        <f>C54</f>
        <v>32164</v>
      </c>
      <c r="D56" s="134">
        <f>D54</f>
        <v>37070</v>
      </c>
      <c r="E56" s="167">
        <f>E54</f>
        <v>58909</v>
      </c>
    </row>
    <row r="57" spans="1:5" ht="12.75">
      <c r="A57" s="55" t="s">
        <v>20</v>
      </c>
      <c r="B57" s="135"/>
      <c r="C57" s="135"/>
      <c r="D57" s="135"/>
      <c r="E57" s="135"/>
    </row>
    <row r="58" spans="1:5" ht="12.75">
      <c r="A58" s="91"/>
      <c r="B58" s="131"/>
      <c r="C58" s="131"/>
      <c r="D58" s="131"/>
      <c r="E58" s="131"/>
    </row>
    <row r="59" spans="1:2" ht="12.75">
      <c r="A59" s="93"/>
      <c r="B59" s="204"/>
    </row>
    <row r="60" ht="12.75">
      <c r="A60" s="5" t="s">
        <v>17</v>
      </c>
    </row>
    <row r="61" spans="1:5" ht="12.75">
      <c r="A61" s="4"/>
      <c r="B61" s="210"/>
      <c r="C61" s="94"/>
      <c r="D61" s="203"/>
      <c r="E61" s="203"/>
    </row>
    <row r="62" spans="1:4" ht="12.75">
      <c r="A62" s="1" t="s">
        <v>16</v>
      </c>
      <c r="B62" s="214" t="s">
        <v>2</v>
      </c>
      <c r="C62" s="215"/>
      <c r="D62" s="215" t="s">
        <v>243</v>
      </c>
    </row>
    <row r="63" spans="2:5" ht="12.75">
      <c r="B63" s="216"/>
      <c r="C63" s="217"/>
      <c r="D63" s="218"/>
      <c r="E63" s="203"/>
    </row>
    <row r="64" spans="2:4" ht="12.75">
      <c r="B64" s="215"/>
      <c r="C64" s="215"/>
      <c r="D64" s="215"/>
    </row>
    <row r="65" spans="2:4" ht="12.75">
      <c r="B65" s="215"/>
      <c r="C65" s="215"/>
      <c r="D65" s="215"/>
    </row>
    <row r="66" spans="2:4" ht="12.75">
      <c r="B66" s="219" t="s">
        <v>1</v>
      </c>
      <c r="C66" s="215"/>
      <c r="D66" s="215" t="s">
        <v>244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0">
      <selection activeCell="L37" sqref="L37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hidden="1" customWidth="1"/>
    <col min="14" max="14" width="12.25390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8" t="s">
        <v>55</v>
      </c>
      <c r="K6" s="239"/>
      <c r="L6" s="239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40" t="s">
        <v>0</v>
      </c>
      <c r="B8" s="240"/>
      <c r="C8" s="240"/>
      <c r="D8" s="240"/>
      <c r="E8" s="240"/>
      <c r="F8" s="240"/>
      <c r="G8" s="29"/>
      <c r="H8" s="3"/>
      <c r="I8" s="3"/>
      <c r="J8" s="3"/>
      <c r="K8" s="3"/>
      <c r="L8" s="15"/>
      <c r="M8" s="15"/>
      <c r="N8" s="15"/>
    </row>
    <row r="9" spans="1:14" ht="14.25">
      <c r="A9" s="235" t="s">
        <v>19</v>
      </c>
      <c r="B9" s="235"/>
      <c r="C9" s="235"/>
      <c r="D9" s="235"/>
      <c r="E9" s="235"/>
      <c r="F9" s="235"/>
      <c r="G9" s="6"/>
      <c r="H9" s="6"/>
      <c r="I9" s="6"/>
      <c r="J9" s="6"/>
      <c r="K9" s="6"/>
      <c r="L9" s="9"/>
      <c r="M9" s="9"/>
      <c r="N9" s="11"/>
    </row>
    <row r="10" spans="1:14" ht="12.75">
      <c r="A10" s="241" t="s">
        <v>249</v>
      </c>
      <c r="B10" s="241"/>
      <c r="C10" s="241"/>
      <c r="D10" s="241"/>
      <c r="E10" s="241"/>
      <c r="F10" s="241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42" t="s">
        <v>156</v>
      </c>
      <c r="B12" s="242"/>
      <c r="C12" s="242"/>
      <c r="D12" s="242"/>
      <c r="E12" s="242"/>
      <c r="F12" s="242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42" t="s">
        <v>56</v>
      </c>
      <c r="B13" s="242"/>
      <c r="C13" s="242"/>
      <c r="D13" s="242"/>
      <c r="E13" s="242"/>
      <c r="F13" s="242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45"/>
      <c r="B14" s="245"/>
      <c r="C14" s="245"/>
      <c r="D14" s="245"/>
      <c r="E14" s="245"/>
      <c r="F14" s="245"/>
      <c r="G14" s="245"/>
      <c r="H14" s="245"/>
      <c r="I14" s="32"/>
      <c r="J14" s="32"/>
      <c r="K14" s="32"/>
      <c r="L14" s="2" t="s">
        <v>3</v>
      </c>
      <c r="N14" s="2"/>
    </row>
    <row r="15" spans="1:14" ht="28.5" customHeight="1">
      <c r="A15" s="243" t="s">
        <v>5</v>
      </c>
      <c r="B15" s="252" t="s">
        <v>4</v>
      </c>
      <c r="C15" s="253"/>
      <c r="D15" s="254"/>
      <c r="E15" s="236" t="s">
        <v>11</v>
      </c>
      <c r="F15" s="236" t="s">
        <v>7</v>
      </c>
      <c r="G15" s="236" t="s">
        <v>22</v>
      </c>
      <c r="H15" s="236" t="s">
        <v>21</v>
      </c>
      <c r="I15" s="236" t="s">
        <v>23</v>
      </c>
      <c r="J15" s="236" t="s">
        <v>48</v>
      </c>
      <c r="K15" s="236" t="s">
        <v>12</v>
      </c>
      <c r="L15" s="236" t="s">
        <v>8</v>
      </c>
      <c r="M15" s="236" t="s">
        <v>20</v>
      </c>
      <c r="N15" s="236" t="s">
        <v>24</v>
      </c>
    </row>
    <row r="16" spans="1:14" ht="94.5" customHeight="1">
      <c r="A16" s="244"/>
      <c r="B16" s="33" t="s">
        <v>4</v>
      </c>
      <c r="C16" s="34" t="s">
        <v>9</v>
      </c>
      <c r="D16" s="34" t="s">
        <v>10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51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46" t="s">
        <v>46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50"/>
    </row>
    <row r="19" spans="1:14" ht="31.5" customHeight="1">
      <c r="A19" s="20" t="s">
        <v>245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2">
        <v>126732</v>
      </c>
      <c r="L19" s="172">
        <f>D19+K19</f>
        <v>856732</v>
      </c>
      <c r="M19" s="172"/>
      <c r="N19" s="172">
        <f>L19+M19</f>
        <v>856732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3">
        <f>K19+K20</f>
        <v>126732</v>
      </c>
      <c r="L21" s="38">
        <f>D21+K21</f>
        <v>856732</v>
      </c>
      <c r="M21" s="38"/>
      <c r="N21" s="38">
        <f>L21+M21</f>
        <v>856732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58909</v>
      </c>
      <c r="L25" s="38">
        <f>K25</f>
        <v>58909</v>
      </c>
      <c r="M25" s="38"/>
      <c r="N25" s="38">
        <f>L25+M25</f>
        <v>58909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223">
        <v>-93179</v>
      </c>
      <c r="L26" s="223">
        <v>-93179</v>
      </c>
      <c r="M26" s="223">
        <v>-93179</v>
      </c>
      <c r="N26" s="223">
        <v>-93179</v>
      </c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252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2">
        <v>92462</v>
      </c>
      <c r="L35" s="172">
        <v>822462</v>
      </c>
      <c r="M35" s="172"/>
      <c r="N35" s="172">
        <v>822462</v>
      </c>
    </row>
    <row r="36" spans="1:14" ht="17.25" customHeight="1">
      <c r="A36" s="246" t="s">
        <v>14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8"/>
    </row>
    <row r="37" spans="1:14" ht="31.5" customHeight="1">
      <c r="A37" s="20" t="s">
        <v>246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2">
        <v>154723</v>
      </c>
      <c r="L37" s="172">
        <f>SUM(D37:K37)</f>
        <v>884723</v>
      </c>
      <c r="M37" s="172"/>
      <c r="N37" s="172">
        <f>SUM(L37)</f>
        <v>884723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3">
        <f>K37+K38</f>
        <v>154723</v>
      </c>
      <c r="L39" s="38">
        <f>D39+K39</f>
        <v>884723</v>
      </c>
      <c r="M39" s="38"/>
      <c r="N39" s="38">
        <f>L39+M39</f>
        <v>884723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37070</v>
      </c>
      <c r="L43" s="38">
        <f>K43</f>
        <v>37070</v>
      </c>
      <c r="M43" s="38"/>
      <c r="N43" s="38">
        <f>L43+M43</f>
        <v>37070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7"/>
      <c r="L44" s="207"/>
      <c r="M44" s="208"/>
      <c r="N44" s="209">
        <f>SUM(K44)</f>
        <v>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253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2">
        <f>SUM(K39:K44)</f>
        <v>191793</v>
      </c>
      <c r="L53" s="172">
        <f>SUM(L38:L44)</f>
        <v>921793</v>
      </c>
      <c r="M53" s="172"/>
      <c r="N53" s="172">
        <f>SUM(N39:N44)</f>
        <v>921793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9" t="s">
        <v>57</v>
      </c>
      <c r="G55" s="219"/>
      <c r="H55" s="219"/>
      <c r="I55" s="219"/>
      <c r="J55" s="219"/>
      <c r="K55" s="219"/>
      <c r="L55" s="220" t="s">
        <v>243</v>
      </c>
      <c r="M55" s="220"/>
    </row>
    <row r="56" spans="1:14" ht="12.75">
      <c r="A56" s="4"/>
      <c r="B56" s="13"/>
      <c r="C56" s="13"/>
      <c r="D56" s="219" t="s">
        <v>2</v>
      </c>
      <c r="E56" s="13"/>
      <c r="G56" s="219"/>
      <c r="H56" s="221"/>
      <c r="I56" s="222"/>
      <c r="J56" s="222"/>
      <c r="K56" s="222"/>
      <c r="L56" s="220"/>
      <c r="M56" s="220"/>
      <c r="N56" s="220"/>
    </row>
    <row r="57" spans="1:13" ht="12.75">
      <c r="A57" s="1" t="s">
        <v>16</v>
      </c>
      <c r="B57" s="13"/>
      <c r="C57" s="13"/>
      <c r="D57" s="219" t="s">
        <v>1</v>
      </c>
      <c r="E57" s="13"/>
      <c r="G57" s="219"/>
      <c r="H57" s="221"/>
      <c r="I57" s="222"/>
      <c r="J57" s="222"/>
      <c r="K57" s="222"/>
      <c r="L57" s="220" t="s">
        <v>244</v>
      </c>
      <c r="M57" s="220"/>
    </row>
    <row r="58" spans="6:14" ht="12.75">
      <c r="F58" s="220"/>
      <c r="G58" s="220"/>
      <c r="H58" s="220"/>
      <c r="I58" s="220"/>
      <c r="J58" s="220"/>
      <c r="K58" s="220"/>
      <c r="L58" s="220"/>
      <c r="M58" s="220"/>
      <c r="N58" s="220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B15:D15"/>
    <mergeCell ref="A14:H14"/>
    <mergeCell ref="F15:F16"/>
    <mergeCell ref="A36:N36"/>
    <mergeCell ref="A18:N18"/>
    <mergeCell ref="L15:L16"/>
    <mergeCell ref="M15:M16"/>
    <mergeCell ref="N15:N16"/>
    <mergeCell ref="K15:K16"/>
    <mergeCell ref="J15:J16"/>
    <mergeCell ref="E15:E16"/>
    <mergeCell ref="A9:F9"/>
    <mergeCell ref="H15:H16"/>
    <mergeCell ref="J6:L6"/>
    <mergeCell ref="A8:F8"/>
    <mergeCell ref="A10:F10"/>
    <mergeCell ref="A12:F12"/>
    <mergeCell ref="A15:A16"/>
    <mergeCell ref="A13:F13"/>
    <mergeCell ref="I15:I16"/>
    <mergeCell ref="G15:G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27">
      <selection activeCell="B35" sqref="B35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5" width="11.25390625" style="123" customWidth="1"/>
    <col min="6" max="6" width="11.125" style="123" customWidth="1"/>
    <col min="7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77" t="s">
        <v>112</v>
      </c>
    </row>
    <row r="5" spans="2:5" ht="12.75" hidden="1">
      <c r="B5" s="124"/>
      <c r="C5" s="124"/>
      <c r="D5" s="96"/>
      <c r="E5" s="78" t="s">
        <v>113</v>
      </c>
    </row>
    <row r="6" spans="2:5" ht="12.75" hidden="1">
      <c r="B6" s="124"/>
      <c r="C6" s="124"/>
      <c r="D6" s="96"/>
      <c r="E6" s="78" t="s">
        <v>18</v>
      </c>
    </row>
    <row r="7" spans="2:5" ht="12.75" hidden="1">
      <c r="B7" s="124"/>
      <c r="C7" s="124"/>
      <c r="D7" s="96"/>
      <c r="E7" s="78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5" t="s">
        <v>158</v>
      </c>
      <c r="D10" s="225"/>
      <c r="E10" s="225"/>
    </row>
    <row r="11" spans="2:3" ht="12.75">
      <c r="B11" s="124"/>
      <c r="C11" s="124"/>
    </row>
    <row r="12" spans="2:5" ht="16.5">
      <c r="B12" s="231" t="s">
        <v>0</v>
      </c>
      <c r="C12" s="231"/>
      <c r="D12" s="231"/>
      <c r="E12" s="231"/>
    </row>
    <row r="13" spans="2:5" ht="14.25">
      <c r="B13" s="230" t="s">
        <v>159</v>
      </c>
      <c r="C13" s="230"/>
      <c r="D13" s="230"/>
      <c r="E13" s="230"/>
    </row>
    <row r="14" spans="2:5" ht="14.25">
      <c r="B14" s="97"/>
      <c r="C14" s="97"/>
      <c r="D14" s="97"/>
      <c r="E14" s="97"/>
    </row>
    <row r="15" spans="2:5" ht="12.75" customHeight="1">
      <c r="B15" s="227" t="s">
        <v>250</v>
      </c>
      <c r="C15" s="228"/>
      <c r="D15" s="228"/>
      <c r="E15" s="228"/>
    </row>
    <row r="16" spans="2:5" ht="12" customHeight="1">
      <c r="B16" s="98"/>
      <c r="C16" s="99"/>
      <c r="D16" s="99"/>
      <c r="E16" s="99"/>
    </row>
    <row r="17" spans="2:5" ht="14.25">
      <c r="B17" s="230" t="s">
        <v>156</v>
      </c>
      <c r="C17" s="230"/>
      <c r="D17" s="230"/>
      <c r="E17" s="230"/>
    </row>
    <row r="18" spans="2:5" ht="12.75">
      <c r="B18" s="257" t="s">
        <v>155</v>
      </c>
      <c r="C18" s="257"/>
      <c r="D18" s="257"/>
      <c r="E18" s="257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1005556</v>
      </c>
      <c r="D21" s="102">
        <f>SUM(D22,D30)</f>
        <v>16560</v>
      </c>
    </row>
    <row r="22" spans="2:4" ht="26.25" customHeight="1">
      <c r="B22" s="70" t="s">
        <v>119</v>
      </c>
      <c r="C22" s="102">
        <f>SUM(C23:C29)</f>
        <v>43909</v>
      </c>
      <c r="D22" s="102">
        <f>SUM(D23:D29)</f>
        <v>81531</v>
      </c>
    </row>
    <row r="23" spans="2:5" ht="14.25" customHeight="1">
      <c r="B23" s="64" t="s">
        <v>120</v>
      </c>
      <c r="C23" s="103">
        <v>284113</v>
      </c>
      <c r="D23" s="103">
        <v>265821</v>
      </c>
      <c r="E23" s="103"/>
    </row>
    <row r="24" spans="2:4" ht="13.5" customHeight="1">
      <c r="B24" s="64" t="s">
        <v>121</v>
      </c>
      <c r="C24" s="104">
        <v>-147867</v>
      </c>
      <c r="D24" s="104">
        <v>-132953</v>
      </c>
    </row>
    <row r="25" spans="2:4" ht="14.25" customHeight="1">
      <c r="B25" s="71" t="s">
        <v>122</v>
      </c>
      <c r="C25" s="103" t="s">
        <v>254</v>
      </c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1" t="s">
        <v>124</v>
      </c>
      <c r="C27" s="104">
        <v>-35906</v>
      </c>
      <c r="D27" s="104">
        <v>7092</v>
      </c>
    </row>
    <row r="28" spans="2:4" ht="14.25" customHeight="1">
      <c r="B28" s="71" t="s">
        <v>125</v>
      </c>
      <c r="C28" s="104">
        <v>-26620</v>
      </c>
      <c r="D28" s="104">
        <v>-22475</v>
      </c>
    </row>
    <row r="29" spans="2:5" ht="15" customHeight="1">
      <c r="B29" s="107" t="s">
        <v>126</v>
      </c>
      <c r="C29" s="104">
        <v>-29811</v>
      </c>
      <c r="D29" s="104">
        <v>-35954</v>
      </c>
      <c r="E29" s="205"/>
    </row>
    <row r="30" spans="2:4" ht="24.75" customHeight="1">
      <c r="B30" s="25" t="s">
        <v>127</v>
      </c>
      <c r="C30" s="108">
        <f>SUM(C31:C35)</f>
        <v>961647</v>
      </c>
      <c r="D30" s="108">
        <f>SUM(D31:D35)</f>
        <v>-64971</v>
      </c>
    </row>
    <row r="31" spans="2:5" ht="16.5" customHeight="1">
      <c r="B31" s="109" t="s">
        <v>128</v>
      </c>
      <c r="C31" s="104">
        <v>-253233</v>
      </c>
      <c r="D31" s="104">
        <v>-176778</v>
      </c>
      <c r="E31" s="205"/>
    </row>
    <row r="32" spans="2:5" ht="17.25" customHeight="1">
      <c r="B32" s="110" t="s">
        <v>129</v>
      </c>
      <c r="C32" s="111">
        <v>1235905</v>
      </c>
      <c r="D32" s="111">
        <v>116644</v>
      </c>
      <c r="E32" s="206"/>
    </row>
    <row r="33" spans="2:4" ht="24">
      <c r="B33" s="64" t="s">
        <v>157</v>
      </c>
      <c r="C33" s="112"/>
      <c r="D33" s="112"/>
    </row>
    <row r="34" spans="1:4" ht="16.5" customHeight="1">
      <c r="A34" s="123" t="s">
        <v>130</v>
      </c>
      <c r="B34" s="64" t="s">
        <v>131</v>
      </c>
      <c r="C34" s="112"/>
      <c r="D34" s="112"/>
    </row>
    <row r="35" spans="2:5" ht="14.25">
      <c r="B35" s="64" t="s">
        <v>132</v>
      </c>
      <c r="C35" s="106">
        <v>-21025</v>
      </c>
      <c r="D35" s="106">
        <v>-4837</v>
      </c>
      <c r="E35" s="106"/>
    </row>
    <row r="36" spans="2:4" ht="15.75" customHeight="1">
      <c r="B36" s="73" t="s">
        <v>133</v>
      </c>
      <c r="C36" s="113">
        <f>SUM(C37:C42)</f>
        <v>-752.9</v>
      </c>
      <c r="D36" s="113">
        <f>SUM(D37:D42)</f>
        <v>-2786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1" t="s">
        <v>135</v>
      </c>
      <c r="C38" s="115"/>
      <c r="D38" s="115"/>
    </row>
    <row r="39" spans="2:4" ht="23.25" customHeight="1">
      <c r="B39" s="65" t="s">
        <v>136</v>
      </c>
      <c r="C39" s="175"/>
      <c r="D39" s="175"/>
    </row>
    <row r="40" spans="2:5" ht="17.25" customHeight="1">
      <c r="B40" s="71" t="s">
        <v>137</v>
      </c>
      <c r="C40" s="104">
        <v>814.1</v>
      </c>
      <c r="D40" s="104">
        <v>-2786</v>
      </c>
      <c r="E40" s="104"/>
    </row>
    <row r="41" spans="2:4" ht="12.75" customHeight="1">
      <c r="B41" s="107" t="s">
        <v>138</v>
      </c>
      <c r="C41" s="179">
        <v>-1567</v>
      </c>
      <c r="D41" s="115"/>
    </row>
    <row r="42" spans="2:5" ht="12" customHeight="1">
      <c r="B42" s="116" t="s">
        <v>139</v>
      </c>
      <c r="C42" s="117"/>
      <c r="D42" s="117"/>
      <c r="E42" s="104"/>
    </row>
    <row r="43" spans="2:4" ht="14.25">
      <c r="B43" s="73" t="s">
        <v>140</v>
      </c>
      <c r="C43" s="125">
        <f>SUM(C44:C50)</f>
        <v>-106407</v>
      </c>
      <c r="D43" s="125">
        <f>SUM(D44:D50)</f>
        <v>-41709</v>
      </c>
    </row>
    <row r="44" spans="2:4" ht="12.75" customHeight="1">
      <c r="B44" s="71" t="s">
        <v>141</v>
      </c>
      <c r="C44" s="125"/>
      <c r="D44" s="224">
        <v>-37605</v>
      </c>
    </row>
    <row r="45" spans="2:4" ht="14.25" customHeight="1">
      <c r="B45" s="71" t="s">
        <v>142</v>
      </c>
      <c r="C45" s="104">
        <v>-106407</v>
      </c>
      <c r="D45" s="104">
        <v>-4104</v>
      </c>
    </row>
    <row r="46" spans="2:4" ht="15" customHeight="1">
      <c r="B46" s="110" t="s">
        <v>143</v>
      </c>
      <c r="C46" s="114"/>
      <c r="D46" s="111"/>
    </row>
    <row r="47" spans="2:4" ht="14.25">
      <c r="B47" s="110" t="s">
        <v>144</v>
      </c>
      <c r="C47" s="213"/>
      <c r="D47" s="112"/>
    </row>
    <row r="48" spans="2:4" ht="14.25">
      <c r="B48" s="71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5" t="s">
        <v>148</v>
      </c>
      <c r="C51" s="118"/>
      <c r="D51" s="118"/>
    </row>
    <row r="52" spans="2:4" ht="14.25">
      <c r="B52" s="256"/>
      <c r="C52" s="102">
        <v>299</v>
      </c>
      <c r="D52" s="102">
        <v>2360</v>
      </c>
    </row>
    <row r="53" spans="2:4" ht="14.25">
      <c r="B53" s="68" t="s">
        <v>149</v>
      </c>
      <c r="C53" s="126">
        <f>SUM(C43,C36,C21)</f>
        <v>898396.1</v>
      </c>
      <c r="D53" s="126">
        <f>SUM(D43,D36,D21)</f>
        <v>-27935</v>
      </c>
    </row>
    <row r="54" spans="2:6" ht="14.25" customHeight="1">
      <c r="B54" s="119" t="s">
        <v>150</v>
      </c>
      <c r="C54" s="120">
        <v>32551</v>
      </c>
      <c r="D54" s="120">
        <v>78102</v>
      </c>
      <c r="F54" s="120"/>
    </row>
    <row r="55" spans="2:4" ht="14.25" customHeight="1">
      <c r="B55" s="121" t="s">
        <v>151</v>
      </c>
      <c r="C55" s="122">
        <f>SUM(C52:C54)</f>
        <v>931246.1</v>
      </c>
      <c r="D55" s="122">
        <f>SUM(D52:D54)</f>
        <v>52527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14" sqref="A14:D14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8" t="s">
        <v>111</v>
      </c>
      <c r="C7" s="239"/>
      <c r="D7" s="239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40" t="s">
        <v>0</v>
      </c>
      <c r="B9" s="240"/>
      <c r="C9" s="240"/>
      <c r="D9" s="3"/>
    </row>
    <row r="10" spans="1:4" s="1" customFormat="1" ht="14.25">
      <c r="A10" s="235" t="s">
        <v>82</v>
      </c>
      <c r="B10" s="235"/>
      <c r="C10" s="235"/>
      <c r="D10" s="6"/>
    </row>
    <row r="11" spans="1:4" s="1" customFormat="1" ht="14.25">
      <c r="A11" s="235" t="s">
        <v>83</v>
      </c>
      <c r="B11" s="235"/>
      <c r="C11" s="235"/>
      <c r="D11" s="6"/>
    </row>
    <row r="12" spans="1:4" s="56" customFormat="1" ht="14.25">
      <c r="A12" s="227" t="s">
        <v>251</v>
      </c>
      <c r="B12" s="228"/>
      <c r="C12" s="228"/>
      <c r="D12" s="228"/>
    </row>
    <row r="13" spans="1:4" s="56" customFormat="1" ht="14.25">
      <c r="A13" s="98"/>
      <c r="B13" s="99"/>
      <c r="C13" s="99"/>
      <c r="D13" s="99"/>
    </row>
    <row r="14" spans="1:4" s="1" customFormat="1" ht="14.25">
      <c r="A14" s="230" t="s">
        <v>156</v>
      </c>
      <c r="B14" s="230"/>
      <c r="C14" s="230"/>
      <c r="D14" s="230"/>
    </row>
    <row r="15" spans="1:4" s="1" customFormat="1" ht="15.75" customHeight="1">
      <c r="A15" s="242" t="s">
        <v>105</v>
      </c>
      <c r="B15" s="242"/>
      <c r="C15" s="242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2013-07-12T08:43:47Z</cp:lastPrinted>
  <dcterms:created xsi:type="dcterms:W3CDTF">2003-01-09T12:46:50Z</dcterms:created>
  <dcterms:modified xsi:type="dcterms:W3CDTF">2013-07-12T08:44:10Z</dcterms:modified>
  <cp:category/>
  <cp:version/>
  <cp:contentType/>
  <cp:contentStatus/>
</cp:coreProperties>
</file>